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kawaguchi-sa\Desktop\"/>
    </mc:Choice>
  </mc:AlternateContent>
  <xr:revisionPtr revIDLastSave="0" documentId="8_{F696730D-2AF9-4E8A-8855-72FA5DCD7C93}" xr6:coauthVersionLast="47" xr6:coauthVersionMax="47" xr10:uidLastSave="{00000000-0000-0000-0000-000000000000}"/>
  <bookViews>
    <workbookView xWindow="15" yWindow="-16320" windowWidth="29040" windowHeight="15840" xr2:uid="{37251C9A-E40A-4FDF-82A2-310D1DD0086B}"/>
  </bookViews>
  <sheets>
    <sheet name="資本政策" sheetId="1" r:id="rId1"/>
    <sheet name="記入例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8" i="6" l="1"/>
  <c r="AD14" i="6"/>
  <c r="AD15" i="6"/>
  <c r="AD13" i="6"/>
  <c r="AD11" i="6"/>
  <c r="AD10" i="6"/>
  <c r="AD9" i="6"/>
  <c r="AD8" i="6"/>
  <c r="AD7" i="6"/>
  <c r="AD6" i="6"/>
  <c r="AC19" i="6"/>
  <c r="AA18" i="6"/>
  <c r="AA20" i="6" s="1"/>
  <c r="AA14" i="6"/>
  <c r="AA15" i="6"/>
  <c r="AA13" i="6"/>
  <c r="AE13" i="6" s="1"/>
  <c r="AA11" i="6"/>
  <c r="AA10" i="6"/>
  <c r="AA9" i="6"/>
  <c r="AE9" i="6" s="1"/>
  <c r="AA8" i="6"/>
  <c r="AA7" i="6"/>
  <c r="AA6" i="6"/>
  <c r="AH43" i="6"/>
  <c r="AG43" i="6"/>
  <c r="H41" i="6"/>
  <c r="AC36" i="6"/>
  <c r="X36" i="6"/>
  <c r="T36" i="6"/>
  <c r="P36" i="6"/>
  <c r="L36" i="6"/>
  <c r="H36" i="6"/>
  <c r="D36" i="6"/>
  <c r="S29" i="6"/>
  <c r="T29" i="6" s="1"/>
  <c r="O29" i="6"/>
  <c r="P29" i="6" s="1"/>
  <c r="W27" i="6"/>
  <c r="S27" i="6"/>
  <c r="O27" i="6"/>
  <c r="K27" i="6"/>
  <c r="G27" i="6"/>
  <c r="H27" i="6" s="1"/>
  <c r="D27" i="6"/>
  <c r="L26" i="6"/>
  <c r="P26" i="6" s="1"/>
  <c r="H26" i="6"/>
  <c r="E26" i="6"/>
  <c r="L25" i="6"/>
  <c r="H25" i="6"/>
  <c r="L24" i="6"/>
  <c r="H24" i="6"/>
  <c r="K21" i="6"/>
  <c r="G21" i="6"/>
  <c r="AD20" i="6"/>
  <c r="AC20" i="6"/>
  <c r="AC21" i="6" s="1"/>
  <c r="W20" i="6"/>
  <c r="S20" i="6"/>
  <c r="O20" i="6"/>
  <c r="O21" i="6" s="1"/>
  <c r="L20" i="6"/>
  <c r="K20" i="6"/>
  <c r="H20" i="6"/>
  <c r="G20" i="6"/>
  <c r="D20" i="6"/>
  <c r="AE19" i="6"/>
  <c r="H18" i="6"/>
  <c r="L18" i="6" s="1"/>
  <c r="AC17" i="6"/>
  <c r="W17" i="6"/>
  <c r="S17" i="6"/>
  <c r="S21" i="6" s="1"/>
  <c r="O17" i="6"/>
  <c r="K17" i="6"/>
  <c r="H17" i="6"/>
  <c r="L17" i="6" s="1"/>
  <c r="G17" i="6"/>
  <c r="D17" i="6"/>
  <c r="L16" i="6"/>
  <c r="P16" i="6" s="1"/>
  <c r="H16" i="6"/>
  <c r="AE15" i="6"/>
  <c r="H15" i="6"/>
  <c r="L15" i="6" s="1"/>
  <c r="AE14" i="6"/>
  <c r="L14" i="6"/>
  <c r="P14" i="6" s="1"/>
  <c r="H14" i="6"/>
  <c r="L13" i="6"/>
  <c r="H13" i="6"/>
  <c r="AD12" i="6"/>
  <c r="AC12" i="6"/>
  <c r="W12" i="6"/>
  <c r="S12" i="6"/>
  <c r="O12" i="6"/>
  <c r="K12" i="6"/>
  <c r="H12" i="6"/>
  <c r="H22" i="6" s="1"/>
  <c r="G12" i="6"/>
  <c r="D12" i="6"/>
  <c r="AE11" i="6"/>
  <c r="H11" i="6"/>
  <c r="H10" i="6"/>
  <c r="L9" i="6"/>
  <c r="P9" i="6" s="1"/>
  <c r="H9" i="6"/>
  <c r="L8" i="6"/>
  <c r="H8" i="6"/>
  <c r="H7" i="6"/>
  <c r="L7" i="6" s="1"/>
  <c r="AH6" i="6"/>
  <c r="AE6" i="6"/>
  <c r="H6" i="6"/>
  <c r="AC36" i="1"/>
  <c r="X36" i="1"/>
  <c r="T36" i="1"/>
  <c r="P36" i="1"/>
  <c r="L36" i="1"/>
  <c r="H36" i="1"/>
  <c r="D36" i="1"/>
  <c r="AA20" i="1"/>
  <c r="AC17" i="1"/>
  <c r="AC12" i="1"/>
  <c r="G12" i="1"/>
  <c r="G20" i="1"/>
  <c r="G17" i="1"/>
  <c r="G21" i="1" s="1"/>
  <c r="AE8" i="6" l="1"/>
  <c r="AE10" i="6"/>
  <c r="AE18" i="6"/>
  <c r="AE20" i="6" s="1"/>
  <c r="AA12" i="6"/>
  <c r="AE12" i="6" s="1"/>
  <c r="AE7" i="6"/>
  <c r="W21" i="6"/>
  <c r="W29" i="6" s="1"/>
  <c r="T26" i="6"/>
  <c r="L27" i="6"/>
  <c r="I25" i="6"/>
  <c r="J27" i="6"/>
  <c r="I27" i="6"/>
  <c r="J8" i="6"/>
  <c r="J17" i="6"/>
  <c r="J25" i="6"/>
  <c r="J20" i="6"/>
  <c r="J16" i="6"/>
  <c r="P18" i="6"/>
  <c r="P25" i="6"/>
  <c r="D38" i="6"/>
  <c r="L6" i="6"/>
  <c r="J6" i="6"/>
  <c r="J12" i="6"/>
  <c r="T9" i="6"/>
  <c r="P8" i="6"/>
  <c r="T16" i="6"/>
  <c r="P7" i="6"/>
  <c r="J18" i="6"/>
  <c r="H43" i="6"/>
  <c r="H42" i="6"/>
  <c r="H44" i="6"/>
  <c r="P15" i="6"/>
  <c r="P20" i="6"/>
  <c r="K29" i="6"/>
  <c r="L29" i="6" s="1"/>
  <c r="K44" i="6"/>
  <c r="I26" i="6"/>
  <c r="H38" i="6"/>
  <c r="H37" i="6"/>
  <c r="J15" i="6"/>
  <c r="J24" i="6"/>
  <c r="J26" i="6"/>
  <c r="K43" i="6"/>
  <c r="P24" i="6"/>
  <c r="L10" i="6"/>
  <c r="J10" i="6"/>
  <c r="J14" i="6"/>
  <c r="M24" i="6"/>
  <c r="M26" i="6"/>
  <c r="T14" i="6"/>
  <c r="J13" i="6"/>
  <c r="J9" i="6"/>
  <c r="P13" i="6"/>
  <c r="J11" i="6"/>
  <c r="L11" i="6"/>
  <c r="D22" i="6"/>
  <c r="D21" i="6"/>
  <c r="E24" i="6"/>
  <c r="E25" i="6"/>
  <c r="J7" i="6"/>
  <c r="P17" i="6"/>
  <c r="E27" i="6"/>
  <c r="I24" i="6"/>
  <c r="X14" i="6" l="1"/>
  <c r="T13" i="6"/>
  <c r="H21" i="6"/>
  <c r="E7" i="6"/>
  <c r="E13" i="6"/>
  <c r="E8" i="6"/>
  <c r="E17" i="6"/>
  <c r="E16" i="6"/>
  <c r="E9" i="6"/>
  <c r="E11" i="6"/>
  <c r="E6" i="6"/>
  <c r="F21" i="6"/>
  <c r="E14" i="6"/>
  <c r="E10" i="6"/>
  <c r="E15" i="6"/>
  <c r="E21" i="6"/>
  <c r="E18" i="6"/>
  <c r="T20" i="6"/>
  <c r="T7" i="6"/>
  <c r="P11" i="6"/>
  <c r="T15" i="6"/>
  <c r="X16" i="6"/>
  <c r="T17" i="6"/>
  <c r="P10" i="6"/>
  <c r="M27" i="6"/>
  <c r="P27" i="6"/>
  <c r="E12" i="6"/>
  <c r="F12" i="6" s="1"/>
  <c r="E20" i="6"/>
  <c r="T24" i="6"/>
  <c r="M25" i="6"/>
  <c r="P6" i="6"/>
  <c r="L12" i="6"/>
  <c r="X26" i="6"/>
  <c r="T25" i="6"/>
  <c r="D41" i="6"/>
  <c r="F24" i="6"/>
  <c r="F14" i="6"/>
  <c r="F26" i="6"/>
  <c r="F25" i="6"/>
  <c r="F7" i="6"/>
  <c r="F9" i="6"/>
  <c r="D43" i="6"/>
  <c r="F13" i="6"/>
  <c r="F8" i="6"/>
  <c r="F17" i="6"/>
  <c r="F11" i="6"/>
  <c r="D44" i="6"/>
  <c r="D29" i="6"/>
  <c r="F20" i="6"/>
  <c r="F10" i="6"/>
  <c r="F6" i="6"/>
  <c r="F15" i="6"/>
  <c r="D42" i="6"/>
  <c r="F18" i="6"/>
  <c r="F16" i="6"/>
  <c r="F27" i="6"/>
  <c r="X9" i="6"/>
  <c r="T18" i="6"/>
  <c r="T8" i="6"/>
  <c r="D37" i="6"/>
  <c r="X29" i="6"/>
  <c r="X24" i="6" l="1"/>
  <c r="AA16" i="6"/>
  <c r="X25" i="6"/>
  <c r="Q27" i="6"/>
  <c r="T27" i="6"/>
  <c r="Q26" i="6"/>
  <c r="X8" i="6"/>
  <c r="L22" i="6"/>
  <c r="L21" i="6"/>
  <c r="X15" i="6"/>
  <c r="I21" i="6"/>
  <c r="I14" i="6"/>
  <c r="I17" i="6"/>
  <c r="I13" i="6"/>
  <c r="J21" i="6"/>
  <c r="I8" i="6"/>
  <c r="I9" i="6"/>
  <c r="I12" i="6"/>
  <c r="I6" i="6"/>
  <c r="I11" i="6"/>
  <c r="I7" i="6"/>
  <c r="I16" i="6"/>
  <c r="I15" i="6"/>
  <c r="I10" i="6"/>
  <c r="I20" i="6"/>
  <c r="T10" i="6"/>
  <c r="T11" i="6"/>
  <c r="X13" i="6"/>
  <c r="X18" i="6"/>
  <c r="T6" i="6"/>
  <c r="P12" i="6"/>
  <c r="H29" i="6"/>
  <c r="H30" i="6" s="1"/>
  <c r="K30" i="6" s="1"/>
  <c r="L30" i="6" s="1"/>
  <c r="O30" i="6" s="1"/>
  <c r="P30" i="6" s="1"/>
  <c r="S30" i="6" s="1"/>
  <c r="T30" i="6" s="1"/>
  <c r="W30" i="6" s="1"/>
  <c r="X30" i="6" s="1"/>
  <c r="D30" i="6"/>
  <c r="X7" i="6"/>
  <c r="Q24" i="6"/>
  <c r="X20" i="6"/>
  <c r="Q25" i="6"/>
  <c r="X17" i="6"/>
  <c r="X27" i="6" l="1"/>
  <c r="U27" i="6"/>
  <c r="U26" i="6"/>
  <c r="P21" i="6"/>
  <c r="M21" i="6"/>
  <c r="N21" i="6"/>
  <c r="M13" i="6"/>
  <c r="M15" i="6"/>
  <c r="M16" i="6"/>
  <c r="M18" i="6"/>
  <c r="M9" i="6"/>
  <c r="M17" i="6"/>
  <c r="M14" i="6"/>
  <c r="M20" i="6"/>
  <c r="M8" i="6"/>
  <c r="M7" i="6"/>
  <c r="M6" i="6"/>
  <c r="M11" i="6"/>
  <c r="M10" i="6"/>
  <c r="M12" i="6"/>
  <c r="U25" i="6"/>
  <c r="P22" i="6"/>
  <c r="R12" i="6" s="1"/>
  <c r="X11" i="6"/>
  <c r="L42" i="6"/>
  <c r="L44" i="6"/>
  <c r="L43" i="6"/>
  <c r="L41" i="6"/>
  <c r="N17" i="6"/>
  <c r="O44" i="6"/>
  <c r="N14" i="6"/>
  <c r="N20" i="6"/>
  <c r="N18" i="6"/>
  <c r="N15" i="6"/>
  <c r="L37" i="6"/>
  <c r="N25" i="6"/>
  <c r="N8" i="6"/>
  <c r="N9" i="6"/>
  <c r="N24" i="6"/>
  <c r="N26" i="6"/>
  <c r="L38" i="6"/>
  <c r="O43" i="6"/>
  <c r="N7" i="6"/>
  <c r="N16" i="6"/>
  <c r="N13" i="6"/>
  <c r="N27" i="6"/>
  <c r="N11" i="6"/>
  <c r="N10" i="6"/>
  <c r="N6" i="6"/>
  <c r="AA17" i="6"/>
  <c r="N12" i="6"/>
  <c r="T12" i="6"/>
  <c r="X6" i="6"/>
  <c r="X10" i="6"/>
  <c r="AD16" i="6"/>
  <c r="AD17" i="6" s="1"/>
  <c r="AD21" i="6" s="1"/>
  <c r="Y24" i="6"/>
  <c r="U24" i="6"/>
  <c r="AA21" i="6" l="1"/>
  <c r="AE17" i="6"/>
  <c r="T21" i="6"/>
  <c r="R21" i="6"/>
  <c r="Q21" i="6"/>
  <c r="Q16" i="6"/>
  <c r="Q14" i="6"/>
  <c r="Q9" i="6"/>
  <c r="Q13" i="6"/>
  <c r="Q8" i="6"/>
  <c r="Q20" i="6"/>
  <c r="Q7" i="6"/>
  <c r="Q17" i="6"/>
  <c r="Q18" i="6"/>
  <c r="Q15" i="6"/>
  <c r="Q6" i="6"/>
  <c r="Q10" i="6"/>
  <c r="Q11" i="6"/>
  <c r="X12" i="6"/>
  <c r="Q12" i="6"/>
  <c r="Y27" i="6"/>
  <c r="Y26" i="6"/>
  <c r="U12" i="6"/>
  <c r="T22" i="6"/>
  <c r="V12" i="6"/>
  <c r="AE16" i="6"/>
  <c r="P42" i="6"/>
  <c r="P43" i="6"/>
  <c r="P44" i="6"/>
  <c r="P41" i="6"/>
  <c r="R14" i="6"/>
  <c r="P38" i="6"/>
  <c r="R26" i="6"/>
  <c r="R16" i="6"/>
  <c r="P37" i="6"/>
  <c r="S44" i="6"/>
  <c r="S43" i="6"/>
  <c r="R9" i="6"/>
  <c r="R7" i="6"/>
  <c r="R24" i="6"/>
  <c r="R8" i="6"/>
  <c r="R20" i="6"/>
  <c r="R25" i="6"/>
  <c r="R17" i="6"/>
  <c r="R18" i="6"/>
  <c r="R13" i="6"/>
  <c r="R15" i="6"/>
  <c r="R27" i="6"/>
  <c r="R10" i="6"/>
  <c r="R6" i="6"/>
  <c r="R11" i="6"/>
  <c r="Y25" i="6"/>
  <c r="T44" i="6" l="1"/>
  <c r="T42" i="6"/>
  <c r="T43" i="6"/>
  <c r="T41" i="6"/>
  <c r="T38" i="6"/>
  <c r="W43" i="6"/>
  <c r="T37" i="6"/>
  <c r="W44" i="6"/>
  <c r="V26" i="6"/>
  <c r="V14" i="6"/>
  <c r="V9" i="6"/>
  <c r="V16" i="6"/>
  <c r="V15" i="6"/>
  <c r="V13" i="6"/>
  <c r="V7" i="6"/>
  <c r="V24" i="6"/>
  <c r="V18" i="6"/>
  <c r="V20" i="6"/>
  <c r="V8" i="6"/>
  <c r="V25" i="6"/>
  <c r="V17" i="6"/>
  <c r="V27" i="6"/>
  <c r="V6" i="6"/>
  <c r="V11" i="6"/>
  <c r="V10" i="6"/>
  <c r="U21" i="6"/>
  <c r="V21" i="6"/>
  <c r="X21" i="6"/>
  <c r="U9" i="6"/>
  <c r="U14" i="6"/>
  <c r="U16" i="6"/>
  <c r="U15" i="6"/>
  <c r="U13" i="6"/>
  <c r="U7" i="6"/>
  <c r="U18" i="6"/>
  <c r="U20" i="6"/>
  <c r="U8" i="6"/>
  <c r="U17" i="6"/>
  <c r="U6" i="6"/>
  <c r="U11" i="6"/>
  <c r="U10" i="6"/>
  <c r="AB6" i="6"/>
  <c r="AE21" i="6"/>
  <c r="AB11" i="6"/>
  <c r="AA22" i="6"/>
  <c r="AB7" i="6"/>
  <c r="AB18" i="6"/>
  <c r="AB21" i="6"/>
  <c r="AB12" i="6"/>
  <c r="AB20" i="6"/>
  <c r="AB16" i="6"/>
  <c r="X22" i="6"/>
  <c r="Z12" i="6"/>
  <c r="Y12" i="6"/>
  <c r="AB17" i="6"/>
  <c r="AA43" i="6" l="1"/>
  <c r="AB15" i="6"/>
  <c r="AB14" i="6"/>
  <c r="AB9" i="6"/>
  <c r="AA44" i="6"/>
  <c r="AB8" i="6"/>
  <c r="AB13" i="6"/>
  <c r="AC22" i="6"/>
  <c r="AD22" i="6" s="1"/>
  <c r="AB22" i="6"/>
  <c r="AB10" i="6"/>
  <c r="AF12" i="6"/>
  <c r="AE22" i="6"/>
  <c r="AF21" i="6" s="1"/>
  <c r="AF20" i="6"/>
  <c r="X42" i="6"/>
  <c r="X43" i="6"/>
  <c r="X41" i="6"/>
  <c r="X44" i="6"/>
  <c r="X38" i="6"/>
  <c r="X37" i="6"/>
  <c r="Z9" i="6"/>
  <c r="Z26" i="6"/>
  <c r="Z16" i="6"/>
  <c r="Z14" i="6"/>
  <c r="Z17" i="6"/>
  <c r="Z8" i="6"/>
  <c r="Z7" i="6"/>
  <c r="Z13" i="6"/>
  <c r="Z15" i="6"/>
  <c r="Z25" i="6"/>
  <c r="Z20" i="6"/>
  <c r="Z24" i="6"/>
  <c r="Z18" i="6"/>
  <c r="Z11" i="6"/>
  <c r="Z6" i="6"/>
  <c r="Z27" i="6"/>
  <c r="Z10" i="6"/>
  <c r="Z21" i="6"/>
  <c r="Y21" i="6"/>
  <c r="Y14" i="6"/>
  <c r="Y16" i="6"/>
  <c r="Y9" i="6"/>
  <c r="Y7" i="6"/>
  <c r="Y15" i="6"/>
  <c r="Y20" i="6"/>
  <c r="Y17" i="6"/>
  <c r="Y8" i="6"/>
  <c r="Y13" i="6"/>
  <c r="Y18" i="6"/>
  <c r="Y11" i="6"/>
  <c r="Y6" i="6"/>
  <c r="Y10" i="6"/>
  <c r="AC41" i="6" l="1"/>
  <c r="AC42" i="6" s="1"/>
  <c r="AE37" i="6"/>
  <c r="AE38" i="6" s="1"/>
  <c r="AF19" i="6"/>
  <c r="AF11" i="6"/>
  <c r="AH28" i="6"/>
  <c r="AF15" i="6"/>
  <c r="AC43" i="6"/>
  <c r="AC44" i="6" s="1"/>
  <c r="AG28" i="6"/>
  <c r="AG29" i="6" s="1"/>
  <c r="AF8" i="6"/>
  <c r="AF13" i="6"/>
  <c r="AF6" i="6"/>
  <c r="AF14" i="6"/>
  <c r="AF10" i="6"/>
  <c r="AF9" i="6"/>
  <c r="AF7" i="6"/>
  <c r="AC37" i="6"/>
  <c r="AC38" i="6" s="1"/>
  <c r="AF18" i="6"/>
  <c r="AF16" i="6"/>
  <c r="AF17" i="6"/>
  <c r="AI6" i="6" l="1"/>
  <c r="AH29" i="6"/>
  <c r="AH43" i="1" l="1"/>
  <c r="AG43" i="1"/>
  <c r="W27" i="1"/>
  <c r="S27" i="1"/>
  <c r="O27" i="1"/>
  <c r="K27" i="1"/>
  <c r="G27" i="1"/>
  <c r="H27" i="1" s="1"/>
  <c r="D27" i="1"/>
  <c r="E24" i="1" s="1"/>
  <c r="H26" i="1"/>
  <c r="L26" i="1" s="1"/>
  <c r="E26" i="1"/>
  <c r="H25" i="1"/>
  <c r="H24" i="1"/>
  <c r="AC20" i="1"/>
  <c r="AC21" i="1" s="1"/>
  <c r="W20" i="1"/>
  <c r="S20" i="1"/>
  <c r="O20" i="1"/>
  <c r="K20" i="1"/>
  <c r="D20" i="1"/>
  <c r="AE18" i="1"/>
  <c r="H18" i="1"/>
  <c r="L18" i="1" s="1"/>
  <c r="W17" i="1"/>
  <c r="S17" i="1"/>
  <c r="O17" i="1"/>
  <c r="K17" i="1"/>
  <c r="D17" i="1"/>
  <c r="H16" i="1"/>
  <c r="L16" i="1" s="1"/>
  <c r="P16" i="1" s="1"/>
  <c r="T16" i="1" s="1"/>
  <c r="AE15" i="1"/>
  <c r="H15" i="1"/>
  <c r="AE14" i="1"/>
  <c r="H14" i="1"/>
  <c r="AE13" i="1"/>
  <c r="H13" i="1"/>
  <c r="AD12" i="1"/>
  <c r="AA12" i="1"/>
  <c r="W12" i="1"/>
  <c r="S12" i="1"/>
  <c r="O12" i="1"/>
  <c r="K12" i="1"/>
  <c r="D12" i="1"/>
  <c r="AE11" i="1"/>
  <c r="H11" i="1"/>
  <c r="AE10" i="1"/>
  <c r="H10" i="1"/>
  <c r="L10" i="1" s="1"/>
  <c r="P10" i="1" s="1"/>
  <c r="AE9" i="1"/>
  <c r="H9" i="1"/>
  <c r="L9" i="1" s="1"/>
  <c r="AE8" i="1"/>
  <c r="H8" i="1"/>
  <c r="L8" i="1" s="1"/>
  <c r="AE7" i="1"/>
  <c r="H7" i="1"/>
  <c r="AH6" i="1"/>
  <c r="AE6" i="1"/>
  <c r="H6" i="1"/>
  <c r="L6" i="1" s="1"/>
  <c r="D21" i="1" l="1"/>
  <c r="E10" i="1" s="1"/>
  <c r="D22" i="1"/>
  <c r="F9" i="1" s="1"/>
  <c r="D37" i="1"/>
  <c r="F24" i="1"/>
  <c r="F18" i="1"/>
  <c r="D41" i="1"/>
  <c r="F8" i="1"/>
  <c r="F13" i="1"/>
  <c r="F11" i="1"/>
  <c r="F7" i="1"/>
  <c r="H17" i="1"/>
  <c r="L17" i="1" s="1"/>
  <c r="P17" i="1" s="1"/>
  <c r="L27" i="1"/>
  <c r="M26" i="1" s="1"/>
  <c r="H21" i="1"/>
  <c r="I9" i="1" s="1"/>
  <c r="E6" i="1"/>
  <c r="E15" i="1"/>
  <c r="O21" i="1"/>
  <c r="E18" i="1"/>
  <c r="S21" i="1"/>
  <c r="S29" i="1" s="1"/>
  <c r="T29" i="1" s="1"/>
  <c r="T10" i="1"/>
  <c r="L11" i="1"/>
  <c r="P8" i="1"/>
  <c r="P18" i="1"/>
  <c r="L14" i="1"/>
  <c r="L24" i="1"/>
  <c r="P26" i="1"/>
  <c r="I24" i="1"/>
  <c r="L13" i="1"/>
  <c r="L25" i="1"/>
  <c r="P6" i="1"/>
  <c r="P9" i="1"/>
  <c r="O29" i="1"/>
  <c r="P29" i="1" s="1"/>
  <c r="I25" i="1"/>
  <c r="X16" i="1"/>
  <c r="I27" i="1"/>
  <c r="H20" i="1"/>
  <c r="E20" i="1"/>
  <c r="F10" i="1"/>
  <c r="F26" i="1"/>
  <c r="F16" i="1"/>
  <c r="L7" i="1"/>
  <c r="H12" i="1"/>
  <c r="F15" i="1"/>
  <c r="K21" i="1"/>
  <c r="L15" i="1"/>
  <c r="E9" i="1"/>
  <c r="E14" i="1"/>
  <c r="E8" i="1"/>
  <c r="E21" i="1"/>
  <c r="D38" i="1"/>
  <c r="D42" i="1"/>
  <c r="E17" i="1"/>
  <c r="AE12" i="1"/>
  <c r="F17" i="1"/>
  <c r="I26" i="1"/>
  <c r="W21" i="1"/>
  <c r="F27" i="1"/>
  <c r="E25" i="1"/>
  <c r="E27" i="1"/>
  <c r="D29" i="1" l="1"/>
  <c r="F21" i="1"/>
  <c r="F14" i="1"/>
  <c r="F6" i="1"/>
  <c r="D43" i="1"/>
  <c r="D44" i="1"/>
  <c r="F25" i="1"/>
  <c r="F20" i="1"/>
  <c r="I11" i="1"/>
  <c r="H29" i="1"/>
  <c r="H30" i="1" s="1"/>
  <c r="D30" i="1"/>
  <c r="E16" i="1"/>
  <c r="E11" i="1"/>
  <c r="E13" i="1"/>
  <c r="E7" i="1"/>
  <c r="E12" i="1"/>
  <c r="F12" i="1" s="1"/>
  <c r="I8" i="1"/>
  <c r="I21" i="1"/>
  <c r="I10" i="1"/>
  <c r="I6" i="1"/>
  <c r="M27" i="1"/>
  <c r="I7" i="1"/>
  <c r="P27" i="1"/>
  <c r="Q26" i="1" s="1"/>
  <c r="I16" i="1"/>
  <c r="I13" i="1"/>
  <c r="I15" i="1"/>
  <c r="I17" i="1"/>
  <c r="I14" i="1"/>
  <c r="I12" i="1"/>
  <c r="H22" i="1"/>
  <c r="J20" i="1" s="1"/>
  <c r="P14" i="1"/>
  <c r="L20" i="1"/>
  <c r="I20" i="1"/>
  <c r="M25" i="1"/>
  <c r="P25" i="1"/>
  <c r="T26" i="1"/>
  <c r="T17" i="1"/>
  <c r="P7" i="1"/>
  <c r="P24" i="1"/>
  <c r="M24" i="1"/>
  <c r="P11" i="1"/>
  <c r="P13" i="1"/>
  <c r="T18" i="1"/>
  <c r="T9" i="1"/>
  <c r="W29" i="1"/>
  <c r="X29" i="1" s="1"/>
  <c r="P15" i="1"/>
  <c r="K29" i="1"/>
  <c r="L29" i="1" s="1"/>
  <c r="T6" i="1"/>
  <c r="T8" i="1"/>
  <c r="AA16" i="1"/>
  <c r="L12" i="1"/>
  <c r="X10" i="1"/>
  <c r="K30" i="1" l="1"/>
  <c r="L30" i="1" s="1"/>
  <c r="O30" i="1" s="1"/>
  <c r="P30" i="1" s="1"/>
  <c r="S30" i="1" s="1"/>
  <c r="T30" i="1" s="1"/>
  <c r="L21" i="1"/>
  <c r="M7" i="1"/>
  <c r="M13" i="1"/>
  <c r="M9" i="1"/>
  <c r="M10" i="1"/>
  <c r="M11" i="1"/>
  <c r="K43" i="1"/>
  <c r="H43" i="1"/>
  <c r="H44" i="1"/>
  <c r="W30" i="1"/>
  <c r="X30" i="1" s="1"/>
  <c r="M16" i="1"/>
  <c r="M18" i="1"/>
  <c r="M21" i="1"/>
  <c r="M8" i="1"/>
  <c r="M6" i="1"/>
  <c r="M15" i="1"/>
  <c r="T27" i="1"/>
  <c r="U26" i="1" s="1"/>
  <c r="Q27" i="1"/>
  <c r="K44" i="1"/>
  <c r="T13" i="1"/>
  <c r="T7" i="1"/>
  <c r="M20" i="1"/>
  <c r="P20" i="1"/>
  <c r="T25" i="1"/>
  <c r="Q25" i="1"/>
  <c r="L22" i="1"/>
  <c r="N12" i="1" s="1"/>
  <c r="M12" i="1"/>
  <c r="T11" i="1"/>
  <c r="AD16" i="1"/>
  <c r="AD17" i="1" s="1"/>
  <c r="X9" i="1"/>
  <c r="Q24" i="1"/>
  <c r="T24" i="1"/>
  <c r="X8" i="1"/>
  <c r="T15" i="1"/>
  <c r="X17" i="1"/>
  <c r="T14" i="1"/>
  <c r="X18" i="1"/>
  <c r="H41" i="1"/>
  <c r="H42" i="1"/>
  <c r="J16" i="1"/>
  <c r="J6" i="1"/>
  <c r="J26" i="1"/>
  <c r="J14" i="1"/>
  <c r="J21" i="1"/>
  <c r="J27" i="1"/>
  <c r="J17" i="1"/>
  <c r="J15" i="1"/>
  <c r="J10" i="1"/>
  <c r="J9" i="1"/>
  <c r="H38" i="1"/>
  <c r="J7" i="1"/>
  <c r="H37" i="1"/>
  <c r="J13" i="1"/>
  <c r="J11" i="1"/>
  <c r="J24" i="1"/>
  <c r="J18" i="1"/>
  <c r="J8" i="1"/>
  <c r="J25" i="1"/>
  <c r="X6" i="1"/>
  <c r="X26" i="1"/>
  <c r="J12" i="1"/>
  <c r="P12" i="1"/>
  <c r="P21" i="1" l="1"/>
  <c r="M17" i="1"/>
  <c r="M14" i="1"/>
  <c r="U27" i="1"/>
  <c r="X27" i="1"/>
  <c r="Y26" i="1" s="1"/>
  <c r="N20" i="1"/>
  <c r="U25" i="1"/>
  <c r="X25" i="1"/>
  <c r="T20" i="1"/>
  <c r="Q20" i="1"/>
  <c r="X14" i="1"/>
  <c r="X24" i="1"/>
  <c r="U24" i="1"/>
  <c r="X11" i="1"/>
  <c r="X7" i="1"/>
  <c r="T12" i="1"/>
  <c r="AA17" i="1"/>
  <c r="Y27" i="1"/>
  <c r="X13" i="1"/>
  <c r="AE19" i="1"/>
  <c r="AD20" i="1"/>
  <c r="AD21" i="1" s="1"/>
  <c r="AE16" i="1"/>
  <c r="Q12" i="1"/>
  <c r="P22" i="1"/>
  <c r="R12" i="1" s="1"/>
  <c r="X15" i="1"/>
  <c r="L42" i="1"/>
  <c r="L44" i="1"/>
  <c r="L43" i="1"/>
  <c r="L41" i="1"/>
  <c r="L37" i="1"/>
  <c r="N16" i="1"/>
  <c r="L38" i="1"/>
  <c r="N8" i="1"/>
  <c r="N6" i="1"/>
  <c r="N26" i="1"/>
  <c r="N27" i="1"/>
  <c r="N9" i="1"/>
  <c r="O44" i="1"/>
  <c r="N18" i="1"/>
  <c r="O43" i="1"/>
  <c r="N17" i="1"/>
  <c r="N10" i="1"/>
  <c r="N25" i="1"/>
  <c r="N13" i="1"/>
  <c r="N7" i="1"/>
  <c r="N21" i="1"/>
  <c r="N14" i="1"/>
  <c r="N15" i="1"/>
  <c r="N24" i="1"/>
  <c r="N11" i="1"/>
  <c r="Q18" i="1" l="1"/>
  <c r="Q13" i="1"/>
  <c r="Q7" i="1"/>
  <c r="Q21" i="1"/>
  <c r="Q9" i="1"/>
  <c r="Q16" i="1"/>
  <c r="Q8" i="1"/>
  <c r="Q10" i="1"/>
  <c r="Q15" i="1"/>
  <c r="Q6" i="1"/>
  <c r="Q17" i="1"/>
  <c r="T21" i="1"/>
  <c r="Q14" i="1"/>
  <c r="Q11" i="1"/>
  <c r="R20" i="1"/>
  <c r="AE17" i="1"/>
  <c r="X20" i="1"/>
  <c r="P44" i="1"/>
  <c r="P42" i="1"/>
  <c r="P43" i="1"/>
  <c r="P41" i="1"/>
  <c r="P37" i="1"/>
  <c r="R16" i="1"/>
  <c r="P38" i="1"/>
  <c r="R10" i="1"/>
  <c r="S43" i="1"/>
  <c r="S44" i="1"/>
  <c r="R26" i="1"/>
  <c r="R6" i="1"/>
  <c r="R18" i="1"/>
  <c r="R17" i="1"/>
  <c r="R8" i="1"/>
  <c r="R9" i="1"/>
  <c r="R27" i="1"/>
  <c r="R15" i="1"/>
  <c r="R13" i="1"/>
  <c r="R7" i="1"/>
  <c r="R21" i="1"/>
  <c r="R11" i="1"/>
  <c r="R24" i="1"/>
  <c r="R14" i="1"/>
  <c r="R25" i="1"/>
  <c r="Y24" i="1"/>
  <c r="Y25" i="1"/>
  <c r="AE20" i="1"/>
  <c r="T22" i="1"/>
  <c r="V20" i="1" s="1"/>
  <c r="X12" i="1"/>
  <c r="U9" i="1" l="1"/>
  <c r="U14" i="1"/>
  <c r="U15" i="1"/>
  <c r="U6" i="1"/>
  <c r="U17" i="1"/>
  <c r="U11" i="1"/>
  <c r="U8" i="1"/>
  <c r="U18" i="1"/>
  <c r="U13" i="1"/>
  <c r="U7" i="1"/>
  <c r="U21" i="1"/>
  <c r="X21" i="1"/>
  <c r="U16" i="1"/>
  <c r="U10" i="1"/>
  <c r="U12" i="1"/>
  <c r="U20" i="1"/>
  <c r="V12" i="1"/>
  <c r="T44" i="1"/>
  <c r="T43" i="1"/>
  <c r="T41" i="1"/>
  <c r="T42" i="1"/>
  <c r="T38" i="1"/>
  <c r="T37" i="1"/>
  <c r="V16" i="1"/>
  <c r="W44" i="1"/>
  <c r="W43" i="1"/>
  <c r="V10" i="1"/>
  <c r="V9" i="1"/>
  <c r="V17" i="1"/>
  <c r="V6" i="1"/>
  <c r="V27" i="1"/>
  <c r="V26" i="1"/>
  <c r="V8" i="1"/>
  <c r="V18" i="1"/>
  <c r="V24" i="1"/>
  <c r="V11" i="1"/>
  <c r="V13" i="1"/>
  <c r="V14" i="1"/>
  <c r="V7" i="1"/>
  <c r="V21" i="1"/>
  <c r="V25" i="1"/>
  <c r="V15" i="1"/>
  <c r="X22" i="1"/>
  <c r="Z12" i="1"/>
  <c r="Z20" i="1"/>
  <c r="Y8" i="1" l="1"/>
  <c r="Y10" i="1"/>
  <c r="Y9" i="1"/>
  <c r="Y6" i="1"/>
  <c r="Y7" i="1"/>
  <c r="Y15" i="1"/>
  <c r="Y13" i="1"/>
  <c r="Y11" i="1"/>
  <c r="Y17" i="1"/>
  <c r="Y21" i="1"/>
  <c r="Y14" i="1"/>
  <c r="Y16" i="1"/>
  <c r="Y18" i="1"/>
  <c r="Y20" i="1"/>
  <c r="Y12" i="1"/>
  <c r="AA21" i="1"/>
  <c r="X43" i="1"/>
  <c r="X42" i="1"/>
  <c r="X37" i="1"/>
  <c r="X44" i="1"/>
  <c r="X41" i="1"/>
  <c r="X38" i="1"/>
  <c r="Z16" i="1"/>
  <c r="Z10" i="1"/>
  <c r="Z26" i="1"/>
  <c r="Z17" i="1"/>
  <c r="Z27" i="1"/>
  <c r="Z18" i="1"/>
  <c r="Z8" i="1"/>
  <c r="Z6" i="1"/>
  <c r="Z9" i="1"/>
  <c r="Z21" i="1"/>
  <c r="Z14" i="1"/>
  <c r="Z13" i="1"/>
  <c r="Z24" i="1"/>
  <c r="Z11" i="1"/>
  <c r="Z25" i="1"/>
  <c r="Z7" i="1"/>
  <c r="Z15" i="1"/>
  <c r="AA22" i="1" l="1"/>
  <c r="AB7" i="1"/>
  <c r="AB6" i="1"/>
  <c r="AB18" i="1"/>
  <c r="AE21" i="1"/>
  <c r="AB21" i="1"/>
  <c r="AB11" i="1"/>
  <c r="AB12" i="1"/>
  <c r="AB16" i="1"/>
  <c r="AB17" i="1"/>
  <c r="AB20" i="1"/>
  <c r="AE22" i="1" l="1"/>
  <c r="AF21" i="1"/>
  <c r="AF12" i="1"/>
  <c r="AF20" i="1"/>
  <c r="AB15" i="1"/>
  <c r="AA44" i="1"/>
  <c r="AB10" i="1"/>
  <c r="AC22" i="1"/>
  <c r="AD22" i="1" s="1"/>
  <c r="AB22" i="1"/>
  <c r="AB9" i="1"/>
  <c r="AB8" i="1"/>
  <c r="AA43" i="1"/>
  <c r="AB14" i="1"/>
  <c r="AB13" i="1"/>
  <c r="AE37" i="1" l="1"/>
  <c r="AE38" i="1" s="1"/>
  <c r="AC37" i="1"/>
  <c r="AC38" i="1" s="1"/>
  <c r="AC41" i="1"/>
  <c r="AC42" i="1" s="1"/>
  <c r="AC43" i="1"/>
  <c r="AC44" i="1" s="1"/>
  <c r="AF10" i="1"/>
  <c r="AH28" i="1"/>
  <c r="AG28" i="1"/>
  <c r="AG29" i="1" s="1"/>
  <c r="AF6" i="1"/>
  <c r="AF18" i="1"/>
  <c r="AF15" i="1"/>
  <c r="AF14" i="1"/>
  <c r="AF13" i="1"/>
  <c r="AF11" i="1"/>
  <c r="AF7" i="1"/>
  <c r="AF9" i="1"/>
  <c r="AF8" i="1"/>
  <c r="AF16" i="1"/>
  <c r="AF19" i="1"/>
  <c r="AF17" i="1"/>
  <c r="AH29" i="1" l="1"/>
  <c r="AI6" i="1"/>
</calcChain>
</file>

<file path=xl/sharedStrings.xml><?xml version="1.0" encoding="utf-8"?>
<sst xmlns="http://schemas.openxmlformats.org/spreadsheetml/2006/main" count="215" uniqueCount="80">
  <si>
    <t>●●年度</t>
    <rPh sb="2" eb="4">
      <t>ネンド</t>
    </rPh>
    <phoneticPr fontId="4"/>
  </si>
  <si>
    <t>S・O発行</t>
    <rPh sb="3" eb="5">
      <t>ハッコウ</t>
    </rPh>
    <phoneticPr fontId="4"/>
  </si>
  <si>
    <t>シードラウンド</t>
    <phoneticPr fontId="4"/>
  </si>
  <si>
    <t>シリーズA</t>
    <phoneticPr fontId="4"/>
  </si>
  <si>
    <t>シリーズB</t>
    <phoneticPr fontId="4"/>
  </si>
  <si>
    <t>シリーズC</t>
    <phoneticPr fontId="4"/>
  </si>
  <si>
    <t>株式公開申請時</t>
  </si>
  <si>
    <t>公開時</t>
  </si>
  <si>
    <t>株価収益率（PER）△倍</t>
    <rPh sb="11" eb="12">
      <t>バイ</t>
    </rPh>
    <phoneticPr fontId="4"/>
  </si>
  <si>
    <t>設立時</t>
    <rPh sb="0" eb="2">
      <t>セツリツ</t>
    </rPh>
    <rPh sb="2" eb="3">
      <t>ジ</t>
    </rPh>
    <phoneticPr fontId="4"/>
  </si>
  <si>
    <t>S・O発行後</t>
    <rPh sb="3" eb="5">
      <t>ハッコウ</t>
    </rPh>
    <rPh sb="5" eb="6">
      <t>ゴ</t>
    </rPh>
    <phoneticPr fontId="4"/>
  </si>
  <si>
    <t>シード増資後</t>
    <rPh sb="3" eb="6">
      <t>ゾウシゴ</t>
    </rPh>
    <phoneticPr fontId="4"/>
  </si>
  <si>
    <t>シリーズA増資後</t>
    <rPh sb="5" eb="8">
      <t>ゾウシゴ</t>
    </rPh>
    <phoneticPr fontId="4"/>
  </si>
  <si>
    <t>シリーズB増資後</t>
    <rPh sb="5" eb="8">
      <t>ゾウシゴ</t>
    </rPh>
    <phoneticPr fontId="4"/>
  </si>
  <si>
    <t>シリーズC増資後</t>
    <rPh sb="5" eb="8">
      <t>ゾウシゴ</t>
    </rPh>
    <phoneticPr fontId="4"/>
  </si>
  <si>
    <t>公開価格▲千円</t>
    <rPh sb="5" eb="6">
      <t>セン</t>
    </rPh>
    <rPh sb="6" eb="7">
      <t>エン</t>
    </rPh>
    <phoneticPr fontId="4"/>
  </si>
  <si>
    <t>株式数</t>
  </si>
  <si>
    <t>顕在％</t>
  </si>
  <si>
    <t>含む潜在％</t>
  </si>
  <si>
    <t>××個</t>
    <rPh sb="2" eb="3">
      <t>コ</t>
    </rPh>
    <phoneticPr fontId="4"/>
  </si>
  <si>
    <t>〇〇百万円</t>
    <rPh sb="2" eb="5">
      <t>ヒャクマンエン</t>
    </rPh>
    <phoneticPr fontId="4"/>
  </si>
  <si>
    <t>％</t>
  </si>
  <si>
    <t>公募</t>
  </si>
  <si>
    <t>売り出し</t>
  </si>
  <si>
    <t>普通株式</t>
  </si>
  <si>
    <t>イービスのCG</t>
    <phoneticPr fontId="4"/>
  </si>
  <si>
    <t>社長</t>
    <rPh sb="0" eb="2">
      <t>シャチョウ</t>
    </rPh>
    <phoneticPr fontId="4"/>
  </si>
  <si>
    <t>取締役</t>
    <rPh sb="0" eb="3">
      <t>トリシマリヤク</t>
    </rPh>
    <phoneticPr fontId="4"/>
  </si>
  <si>
    <t>事業会社</t>
    <rPh sb="0" eb="4">
      <t>ジギョウカイシャ</t>
    </rPh>
    <phoneticPr fontId="4"/>
  </si>
  <si>
    <t>経営陣・安定株主小計</t>
    <rPh sb="4" eb="6">
      <t>アンテイ</t>
    </rPh>
    <rPh sb="6" eb="8">
      <t>カブヌシ</t>
    </rPh>
    <phoneticPr fontId="4"/>
  </si>
  <si>
    <t>VC</t>
    <phoneticPr fontId="4"/>
  </si>
  <si>
    <t>ＶＣ小計</t>
  </si>
  <si>
    <t>その他株主</t>
    <rPh sb="2" eb="3">
      <t>タ</t>
    </rPh>
    <rPh sb="3" eb="5">
      <t>カブヌシ</t>
    </rPh>
    <phoneticPr fontId="4"/>
  </si>
  <si>
    <t>その他小計</t>
  </si>
  <si>
    <t>普通株式合計</t>
  </si>
  <si>
    <t>発行済み株式数</t>
  </si>
  <si>
    <t>経営陣</t>
    <rPh sb="0" eb="3">
      <t>ケイエイジン</t>
    </rPh>
    <phoneticPr fontId="4"/>
  </si>
  <si>
    <t>従業員</t>
    <rPh sb="0" eb="3">
      <t>ジュウギョウイン</t>
    </rPh>
    <phoneticPr fontId="4"/>
  </si>
  <si>
    <t>その他</t>
    <rPh sb="2" eb="3">
      <t>タ</t>
    </rPh>
    <phoneticPr fontId="4"/>
  </si>
  <si>
    <t>潜在株合計</t>
  </si>
  <si>
    <t>25倍の時</t>
    <rPh sb="2" eb="3">
      <t>バイ</t>
    </rPh>
    <rPh sb="4" eb="5">
      <t>トキ</t>
    </rPh>
    <phoneticPr fontId="4"/>
  </si>
  <si>
    <t>35倍の時</t>
    <rPh sb="2" eb="3">
      <t>バイ</t>
    </rPh>
    <rPh sb="4" eb="5">
      <t>トキ</t>
    </rPh>
    <phoneticPr fontId="4"/>
  </si>
  <si>
    <t>株価（千円）</t>
  </si>
  <si>
    <t>会社資金調達（千円）</t>
  </si>
  <si>
    <t>純資産（自己資本）（千円）</t>
  </si>
  <si>
    <t>資本金</t>
  </si>
  <si>
    <t>資本準備金</t>
  </si>
  <si>
    <t>剰余金</t>
  </si>
  <si>
    <t>うち当期利益</t>
  </si>
  <si>
    <t>純資産合計</t>
  </si>
  <si>
    <t>一株あたり純資産（ＢＰＳ）（千円）</t>
  </si>
  <si>
    <t>同上潜在株を含む</t>
  </si>
  <si>
    <t>売上高（千円）</t>
    <rPh sb="4" eb="6">
      <t>センエン</t>
    </rPh>
    <phoneticPr fontId="4"/>
  </si>
  <si>
    <t>経常利益（千円）</t>
    <rPh sb="0" eb="2">
      <t>ケイジョウ</t>
    </rPh>
    <rPh sb="2" eb="4">
      <t>リエキ</t>
    </rPh>
    <rPh sb="5" eb="7">
      <t>センエン</t>
    </rPh>
    <phoneticPr fontId="4"/>
  </si>
  <si>
    <t>一株あたり利益（ＥＰＳ）（千円）</t>
  </si>
  <si>
    <t>時価総額〔千円〕</t>
  </si>
  <si>
    <t>会社資金調達累計額（千円）</t>
    <rPh sb="6" eb="8">
      <t>ルイケイ</t>
    </rPh>
    <rPh sb="8" eb="9">
      <t>ガク</t>
    </rPh>
    <phoneticPr fontId="2"/>
  </si>
  <si>
    <t>ストックオプション</t>
    <phoneticPr fontId="4"/>
  </si>
  <si>
    <t>時価総額〔千円〕</t>
    <phoneticPr fontId="2"/>
  </si>
  <si>
    <t>時価総額〔千円〕(潜在株を含む）</t>
    <phoneticPr fontId="2"/>
  </si>
  <si>
    <t>ストックオプション（潜在株式）</t>
    <phoneticPr fontId="2"/>
  </si>
  <si>
    <t>2024年度</t>
    <rPh sb="4" eb="6">
      <t>ネンド</t>
    </rPh>
    <phoneticPr fontId="4"/>
  </si>
  <si>
    <t>1,500個</t>
    <rPh sb="5" eb="6">
      <t>コ</t>
    </rPh>
    <phoneticPr fontId="4"/>
  </si>
  <si>
    <t>2025年度</t>
    <rPh sb="4" eb="6">
      <t>ネンド</t>
    </rPh>
    <phoneticPr fontId="4"/>
  </si>
  <si>
    <t>60百万円</t>
    <rPh sb="2" eb="5">
      <t>ヒャクマンエン</t>
    </rPh>
    <phoneticPr fontId="4"/>
  </si>
  <si>
    <t>2026年度</t>
    <rPh sb="4" eb="6">
      <t>ネンド</t>
    </rPh>
    <phoneticPr fontId="4"/>
  </si>
  <si>
    <t>125百万円</t>
    <rPh sb="3" eb="6">
      <t>ヒャクマンエン</t>
    </rPh>
    <phoneticPr fontId="4"/>
  </si>
  <si>
    <t>2027年度</t>
    <rPh sb="4" eb="6">
      <t>ネンド</t>
    </rPh>
    <phoneticPr fontId="4"/>
  </si>
  <si>
    <t>210百万円</t>
    <rPh sb="3" eb="6">
      <t>ヒャクマンエン</t>
    </rPh>
    <phoneticPr fontId="4"/>
  </si>
  <si>
    <t>2028年度</t>
    <rPh sb="4" eb="6">
      <t>ネンド</t>
    </rPh>
    <phoneticPr fontId="4"/>
  </si>
  <si>
    <t>300百万円</t>
    <rPh sb="3" eb="6">
      <t>ヒャクマンエン</t>
    </rPh>
    <phoneticPr fontId="4"/>
  </si>
  <si>
    <t>2030年度</t>
    <rPh sb="4" eb="6">
      <t>ネンド</t>
    </rPh>
    <phoneticPr fontId="4"/>
  </si>
  <si>
    <t>公募</t>
    <rPh sb="0" eb="2">
      <t>コウボ</t>
    </rPh>
    <phoneticPr fontId="4"/>
  </si>
  <si>
    <t>※黄色セルは手入力してください。</t>
    <rPh sb="1" eb="3">
      <t>キイロ</t>
    </rPh>
    <rPh sb="6" eb="9">
      <t>テニュウリョク</t>
    </rPh>
    <phoneticPr fontId="2"/>
  </si>
  <si>
    <t>※灰色セルは入力しないでください。</t>
    <rPh sb="1" eb="3">
      <t>ハイイロ</t>
    </rPh>
    <rPh sb="6" eb="8">
      <t>ニュウリョク</t>
    </rPh>
    <phoneticPr fontId="2"/>
  </si>
  <si>
    <t>※ストックオプション（潜在株）は外部調達前に発行枠を確保（一般的には発行済株式数の15～20％、発行済株式数が10,000株であれば、1,500～2,000株）、本事例では1,500株を枠として発行しています。</t>
    <rPh sb="11" eb="14">
      <t>センザイカブ</t>
    </rPh>
    <rPh sb="16" eb="20">
      <t>ガイブチョウタツ</t>
    </rPh>
    <rPh sb="20" eb="21">
      <t>マエ</t>
    </rPh>
    <rPh sb="22" eb="25">
      <t>ハッコウワク</t>
    </rPh>
    <rPh sb="26" eb="28">
      <t>カクホ</t>
    </rPh>
    <rPh sb="29" eb="32">
      <t>イッパンテキ</t>
    </rPh>
    <rPh sb="34" eb="37">
      <t>ハッコウスミ</t>
    </rPh>
    <rPh sb="37" eb="40">
      <t>カブシキスウ</t>
    </rPh>
    <rPh sb="48" eb="51">
      <t>ハッコウスミ</t>
    </rPh>
    <rPh sb="51" eb="54">
      <t>カブシキスウ</t>
    </rPh>
    <rPh sb="61" eb="62">
      <t>カブ</t>
    </rPh>
    <rPh sb="78" eb="79">
      <t>カブ</t>
    </rPh>
    <phoneticPr fontId="2"/>
  </si>
  <si>
    <t>※ストックオプション（潜在株）は株式公開申請時に全て顕在株に転換する前提です。ストックオプション1,500株⇒社長700、取締役各300（計600）、従業員200と割当て、2030年度までに行使して顕在株に転換する。</t>
    <rPh sb="11" eb="14">
      <t>センザイカブ</t>
    </rPh>
    <rPh sb="16" eb="20">
      <t>カブシキコウカイ</t>
    </rPh>
    <rPh sb="20" eb="22">
      <t>シンセイ</t>
    </rPh>
    <rPh sb="24" eb="25">
      <t>スベ</t>
    </rPh>
    <rPh sb="26" eb="28">
      <t>ケンザイ</t>
    </rPh>
    <rPh sb="28" eb="29">
      <t>カブ</t>
    </rPh>
    <rPh sb="30" eb="32">
      <t>テンカン</t>
    </rPh>
    <rPh sb="34" eb="36">
      <t>ゼンテイ</t>
    </rPh>
    <rPh sb="53" eb="54">
      <t>カブ</t>
    </rPh>
    <rPh sb="55" eb="57">
      <t>シャチョウ</t>
    </rPh>
    <rPh sb="61" eb="64">
      <t>トリシマリヤク</t>
    </rPh>
    <rPh sb="64" eb="65">
      <t>カク</t>
    </rPh>
    <rPh sb="69" eb="70">
      <t>ケイ</t>
    </rPh>
    <rPh sb="75" eb="78">
      <t>ジュウギョウイン</t>
    </rPh>
    <rPh sb="82" eb="84">
      <t>ワリア</t>
    </rPh>
    <rPh sb="90" eb="92">
      <t>ネンド</t>
    </rPh>
    <rPh sb="95" eb="97">
      <t>コウシ</t>
    </rPh>
    <rPh sb="99" eb="101">
      <t>ケンザイ</t>
    </rPh>
    <rPh sb="101" eb="102">
      <t>カブ</t>
    </rPh>
    <rPh sb="103" eb="105">
      <t>テンカン</t>
    </rPh>
    <phoneticPr fontId="2"/>
  </si>
  <si>
    <t>※IPO時公募は発行済株式数の2割（22,000株×0.2＝4,400株）、売出しはIPO前株主の各持分の1割として計算しています。（実際には、経営陣の売出し比率とVCの売出し比率は異なりますが、本事例では便宜的に1割として計算しています）</t>
    <rPh sb="4" eb="5">
      <t>ジ</t>
    </rPh>
    <rPh sb="5" eb="7">
      <t>コウボ</t>
    </rPh>
    <rPh sb="8" eb="11">
      <t>ハッコウスミ</t>
    </rPh>
    <rPh sb="11" eb="14">
      <t>カブシキスウ</t>
    </rPh>
    <rPh sb="16" eb="17">
      <t>ワリ</t>
    </rPh>
    <rPh sb="24" eb="25">
      <t>カブ</t>
    </rPh>
    <rPh sb="35" eb="36">
      <t>カブ</t>
    </rPh>
    <rPh sb="38" eb="40">
      <t>ウリダシ</t>
    </rPh>
    <rPh sb="45" eb="46">
      <t>マエ</t>
    </rPh>
    <rPh sb="46" eb="48">
      <t>カブヌシ</t>
    </rPh>
    <rPh sb="49" eb="50">
      <t>カク</t>
    </rPh>
    <rPh sb="50" eb="52">
      <t>モチブン</t>
    </rPh>
    <rPh sb="54" eb="55">
      <t>ワリ</t>
    </rPh>
    <rPh sb="58" eb="60">
      <t>ケイサン</t>
    </rPh>
    <rPh sb="67" eb="69">
      <t>ジッサイ</t>
    </rPh>
    <rPh sb="72" eb="75">
      <t>ケイエイジン</t>
    </rPh>
    <rPh sb="76" eb="78">
      <t>ウリダ</t>
    </rPh>
    <rPh sb="79" eb="81">
      <t>ヒリツ</t>
    </rPh>
    <rPh sb="85" eb="87">
      <t>ウリダシ</t>
    </rPh>
    <rPh sb="88" eb="90">
      <t>ヒリツ</t>
    </rPh>
    <rPh sb="91" eb="92">
      <t>コト</t>
    </rPh>
    <rPh sb="98" eb="101">
      <t>ホンジレイ</t>
    </rPh>
    <rPh sb="103" eb="106">
      <t>ベンギテキ</t>
    </rPh>
    <rPh sb="108" eb="109">
      <t>ワリ</t>
    </rPh>
    <rPh sb="112" eb="114">
      <t>ケイサン</t>
    </rPh>
    <phoneticPr fontId="2"/>
  </si>
  <si>
    <t>※ストックオプション（潜在株）は外部調達前に発行枠を確保します。（一般的には発行済株式数の15～20％、発行済株式数が10,000株であれば、1,500～2,000株となります）</t>
    <rPh sb="11" eb="14">
      <t>センザイカブ</t>
    </rPh>
    <rPh sb="16" eb="20">
      <t>ガイブチョウタツ</t>
    </rPh>
    <rPh sb="20" eb="21">
      <t>マエ</t>
    </rPh>
    <rPh sb="22" eb="25">
      <t>ハッコウワク</t>
    </rPh>
    <rPh sb="26" eb="28">
      <t>カクホ</t>
    </rPh>
    <rPh sb="33" eb="36">
      <t>イッパンテキ</t>
    </rPh>
    <rPh sb="38" eb="41">
      <t>ハッコウスミ</t>
    </rPh>
    <rPh sb="41" eb="44">
      <t>カブシキスウ</t>
    </rPh>
    <rPh sb="52" eb="55">
      <t>ハッコウスミ</t>
    </rPh>
    <rPh sb="55" eb="58">
      <t>カブシキスウ</t>
    </rPh>
    <rPh sb="65" eb="66">
      <t>カブ</t>
    </rPh>
    <rPh sb="82" eb="83">
      <t>カブ</t>
    </rPh>
    <phoneticPr fontId="2"/>
  </si>
  <si>
    <t>※ストックオプション（潜在株）は株式公開申請時に全て顕在株に転換するのが一般的です。</t>
    <rPh sb="11" eb="14">
      <t>センザイカブ</t>
    </rPh>
    <rPh sb="16" eb="20">
      <t>カブシキコウカイ</t>
    </rPh>
    <rPh sb="20" eb="22">
      <t>シンセイ</t>
    </rPh>
    <rPh sb="24" eb="25">
      <t>スベ</t>
    </rPh>
    <rPh sb="26" eb="28">
      <t>ケンザイ</t>
    </rPh>
    <rPh sb="28" eb="29">
      <t>カブ</t>
    </rPh>
    <rPh sb="30" eb="32">
      <t>テンカン</t>
    </rPh>
    <rPh sb="36" eb="39">
      <t>イッパンテキ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</si>
</sst>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_ ;[Red]\-#,##0\ "/>
    <numFmt numFmtId="178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38" fontId="3" fillId="3" borderId="12" xfId="1" applyFont="1" applyFill="1" applyBorder="1" applyAlignment="1">
      <alignment vertical="center"/>
    </xf>
    <xf numFmtId="38" fontId="3" fillId="3" borderId="14" xfId="1" applyFont="1" applyFill="1" applyBorder="1" applyAlignment="1">
      <alignment vertical="center"/>
    </xf>
    <xf numFmtId="38" fontId="3" fillId="2" borderId="14" xfId="1" applyFont="1" applyFill="1" applyBorder="1" applyAlignment="1">
      <alignment horizontal="center" vertical="center"/>
    </xf>
    <xf numFmtId="38" fontId="3" fillId="2" borderId="15" xfId="1" applyFont="1" applyFill="1" applyBorder="1" applyAlignment="1">
      <alignment horizontal="center" vertical="center"/>
    </xf>
    <xf numFmtId="38" fontId="3" fillId="3" borderId="13" xfId="1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14" xfId="0" applyFont="1" applyFill="1" applyBorder="1" applyAlignment="1"/>
    <xf numFmtId="0" fontId="3" fillId="2" borderId="15" xfId="0" applyFont="1" applyFill="1" applyBorder="1" applyAlignment="1"/>
    <xf numFmtId="38" fontId="3" fillId="2" borderId="12" xfId="1" applyFont="1" applyFill="1" applyBorder="1" applyAlignment="1">
      <alignment vertical="center"/>
    </xf>
    <xf numFmtId="38" fontId="3" fillId="2" borderId="13" xfId="1" applyFont="1" applyFill="1" applyBorder="1" applyAlignment="1">
      <alignment horizontal="center" vertical="center"/>
    </xf>
    <xf numFmtId="38" fontId="3" fillId="2" borderId="12" xfId="1" applyFont="1" applyFill="1" applyBorder="1" applyAlignment="1">
      <alignment horizontal="center" vertical="center"/>
    </xf>
    <xf numFmtId="38" fontId="3" fillId="2" borderId="14" xfId="1" applyFont="1" applyFill="1" applyBorder="1" applyAlignment="1">
      <alignment vertical="center"/>
    </xf>
    <xf numFmtId="0" fontId="0" fillId="2" borderId="13" xfId="0" applyFill="1" applyBorder="1" applyAlignment="1"/>
    <xf numFmtId="38" fontId="5" fillId="2" borderId="0" xfId="1" applyFont="1" applyFill="1" applyAlignment="1"/>
    <xf numFmtId="0" fontId="0" fillId="2" borderId="0" xfId="0" applyFill="1" applyAlignment="1"/>
    <xf numFmtId="0" fontId="0" fillId="2" borderId="1" xfId="0" applyFill="1" applyBorder="1" applyAlignment="1"/>
    <xf numFmtId="0" fontId="0" fillId="2" borderId="2" xfId="0" applyFill="1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38" fontId="0" fillId="2" borderId="0" xfId="1" applyFont="1" applyFill="1" applyAlignment="1"/>
    <xf numFmtId="0" fontId="0" fillId="2" borderId="5" xfId="0" applyFill="1" applyBorder="1" applyAlignment="1"/>
    <xf numFmtId="55" fontId="3" fillId="2" borderId="9" xfId="0" applyNumberFormat="1" applyFont="1" applyFill="1" applyBorder="1" applyAlignment="1">
      <alignment horizontal="center" vertical="center"/>
    </xf>
    <xf numFmtId="55" fontId="3" fillId="2" borderId="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38" fontId="3" fillId="2" borderId="0" xfId="1" applyFont="1" applyFill="1" applyBorder="1" applyAlignment="1">
      <alignment horizontal="center" vertical="center"/>
    </xf>
    <xf numFmtId="0" fontId="0" fillId="2" borderId="10" xfId="0" applyFill="1" applyBorder="1" applyAlignment="1"/>
    <xf numFmtId="0" fontId="3" fillId="2" borderId="11" xfId="0" applyFont="1" applyFill="1" applyBorder="1" applyAlignment="1">
      <alignment horizontal="center" vertical="center"/>
    </xf>
    <xf numFmtId="10" fontId="3" fillId="2" borderId="11" xfId="0" applyNumberFormat="1" applyFont="1" applyFill="1" applyBorder="1" applyAlignment="1">
      <alignment horizontal="center" vertical="center"/>
    </xf>
    <xf numFmtId="10" fontId="3" fillId="2" borderId="11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" xfId="0" applyFont="1" applyFill="1" applyBorder="1" applyAlignment="1"/>
    <xf numFmtId="0" fontId="3" fillId="2" borderId="13" xfId="0" applyFont="1" applyFill="1" applyBorder="1" applyAlignment="1"/>
    <xf numFmtId="0" fontId="3" fillId="2" borderId="0" xfId="0" applyFont="1" applyFill="1" applyAlignment="1"/>
    <xf numFmtId="10" fontId="3" fillId="2" borderId="0" xfId="0" applyNumberFormat="1" applyFont="1" applyFill="1" applyAlignment="1"/>
    <xf numFmtId="0" fontId="3" fillId="2" borderId="9" xfId="0" applyFont="1" applyFill="1" applyBorder="1" applyAlignment="1">
      <alignment horizontal="center" vertical="center"/>
    </xf>
    <xf numFmtId="38" fontId="3" fillId="2" borderId="5" xfId="1" applyFont="1" applyFill="1" applyBorder="1" applyAlignment="1">
      <alignment vertical="center"/>
    </xf>
    <xf numFmtId="176" fontId="3" fillId="2" borderId="12" xfId="2" applyNumberFormat="1" applyFont="1" applyFill="1" applyBorder="1" applyAlignment="1">
      <alignment vertical="center"/>
    </xf>
    <xf numFmtId="38" fontId="3" fillId="2" borderId="12" xfId="0" applyNumberFormat="1" applyFont="1" applyFill="1" applyBorder="1" applyAlignment="1"/>
    <xf numFmtId="38" fontId="3" fillId="2" borderId="12" xfId="0" applyNumberFormat="1" applyFont="1" applyFill="1" applyBorder="1">
      <alignment vertical="center"/>
    </xf>
    <xf numFmtId="0" fontId="3" fillId="2" borderId="10" xfId="0" applyFont="1" applyFill="1" applyBorder="1" applyAlignment="1"/>
    <xf numFmtId="38" fontId="3" fillId="2" borderId="4" xfId="1" applyFont="1" applyFill="1" applyBorder="1" applyAlignment="1">
      <alignment vertical="center"/>
    </xf>
    <xf numFmtId="176" fontId="3" fillId="2" borderId="4" xfId="2" applyNumberFormat="1" applyFont="1" applyFill="1" applyBorder="1" applyAlignment="1">
      <alignment vertical="center"/>
    </xf>
    <xf numFmtId="0" fontId="3" fillId="2" borderId="16" xfId="0" applyFont="1" applyFill="1" applyBorder="1" applyAlignment="1"/>
    <xf numFmtId="0" fontId="3" fillId="2" borderId="17" xfId="0" applyFont="1" applyFill="1" applyBorder="1" applyAlignment="1"/>
    <xf numFmtId="0" fontId="3" fillId="2" borderId="18" xfId="0" applyFont="1" applyFill="1" applyBorder="1" applyAlignment="1"/>
    <xf numFmtId="38" fontId="3" fillId="2" borderId="19" xfId="1" applyFont="1" applyFill="1" applyBorder="1" applyAlignment="1">
      <alignment vertical="center"/>
    </xf>
    <xf numFmtId="176" fontId="3" fillId="2" borderId="19" xfId="2" applyNumberFormat="1" applyFont="1" applyFill="1" applyBorder="1" applyAlignment="1">
      <alignment vertical="center"/>
    </xf>
    <xf numFmtId="38" fontId="3" fillId="2" borderId="16" xfId="1" applyFont="1" applyFill="1" applyBorder="1" applyAlignment="1">
      <alignment vertical="center"/>
    </xf>
    <xf numFmtId="38" fontId="3" fillId="2" borderId="20" xfId="1" applyFont="1" applyFill="1" applyBorder="1" applyAlignment="1">
      <alignment vertical="center"/>
    </xf>
    <xf numFmtId="176" fontId="3" fillId="2" borderId="19" xfId="1" applyNumberFormat="1" applyFont="1" applyFill="1" applyBorder="1" applyAlignment="1">
      <alignment vertical="center"/>
    </xf>
    <xf numFmtId="38" fontId="3" fillId="2" borderId="11" xfId="1" applyFont="1" applyFill="1" applyBorder="1" applyAlignment="1">
      <alignment vertical="center"/>
    </xf>
    <xf numFmtId="10" fontId="3" fillId="2" borderId="11" xfId="1" applyNumberFormat="1" applyFont="1" applyFill="1" applyBorder="1" applyAlignment="1">
      <alignment vertical="center"/>
    </xf>
    <xf numFmtId="38" fontId="3" fillId="2" borderId="6" xfId="1" applyFont="1" applyFill="1" applyBorder="1" applyAlignment="1">
      <alignment vertical="center"/>
    </xf>
    <xf numFmtId="0" fontId="3" fillId="2" borderId="11" xfId="0" applyFont="1" applyFill="1" applyBorder="1" applyAlignment="1"/>
    <xf numFmtId="0" fontId="0" fillId="2" borderId="11" xfId="0" applyFill="1" applyBorder="1" applyAlignment="1"/>
    <xf numFmtId="176" fontId="3" fillId="2" borderId="12" xfId="1" applyNumberFormat="1" applyFont="1" applyFill="1" applyBorder="1" applyAlignment="1">
      <alignment vertical="center"/>
    </xf>
    <xf numFmtId="38" fontId="0" fillId="2" borderId="0" xfId="1" applyFont="1" applyFill="1" applyAlignment="1">
      <alignment horizontal="center" vertical="center"/>
    </xf>
    <xf numFmtId="0" fontId="3" fillId="2" borderId="6" xfId="0" applyFont="1" applyFill="1" applyBorder="1" applyAlignment="1"/>
    <xf numFmtId="0" fontId="3" fillId="2" borderId="7" xfId="0" applyFont="1" applyFill="1" applyBorder="1" applyAlignment="1"/>
    <xf numFmtId="38" fontId="3" fillId="2" borderId="13" xfId="1" applyFont="1" applyFill="1" applyBorder="1" applyAlignment="1">
      <alignment vertical="center"/>
    </xf>
    <xf numFmtId="40" fontId="3" fillId="2" borderId="14" xfId="0" applyNumberFormat="1" applyFont="1" applyFill="1" applyBorder="1" applyAlignment="1"/>
    <xf numFmtId="40" fontId="3" fillId="2" borderId="15" xfId="0" applyNumberFormat="1" applyFont="1" applyFill="1" applyBorder="1" applyAlignment="1"/>
    <xf numFmtId="40" fontId="3" fillId="2" borderId="12" xfId="1" applyNumberFormat="1" applyFont="1" applyFill="1" applyBorder="1" applyAlignment="1">
      <alignment vertical="center"/>
    </xf>
    <xf numFmtId="40" fontId="3" fillId="2" borderId="13" xfId="1" applyNumberFormat="1" applyFont="1" applyFill="1" applyBorder="1" applyAlignment="1">
      <alignment horizontal="center" vertical="center"/>
    </xf>
    <xf numFmtId="40" fontId="3" fillId="2" borderId="15" xfId="1" applyNumberFormat="1" applyFont="1" applyFill="1" applyBorder="1" applyAlignment="1">
      <alignment horizontal="center" vertical="center"/>
    </xf>
    <xf numFmtId="40" fontId="3" fillId="2" borderId="12" xfId="1" applyNumberFormat="1" applyFont="1" applyFill="1" applyBorder="1" applyAlignment="1">
      <alignment horizontal="center" vertical="center"/>
    </xf>
    <xf numFmtId="40" fontId="0" fillId="2" borderId="0" xfId="0" applyNumberFormat="1" applyFill="1" applyAlignment="1"/>
    <xf numFmtId="10" fontId="0" fillId="2" borderId="0" xfId="0" applyNumberFormat="1" applyFill="1" applyAlignment="1"/>
    <xf numFmtId="0" fontId="3" fillId="3" borderId="6" xfId="0" applyFont="1" applyFill="1" applyBorder="1" applyAlignment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38" fontId="3" fillId="3" borderId="11" xfId="1" applyFont="1" applyFill="1" applyBorder="1" applyAlignment="1">
      <alignment horizontal="center" vertical="center"/>
    </xf>
    <xf numFmtId="38" fontId="3" fillId="3" borderId="6" xfId="1" applyFont="1" applyFill="1" applyBorder="1" applyAlignment="1">
      <alignment horizontal="center" vertical="center"/>
    </xf>
    <xf numFmtId="0" fontId="3" fillId="3" borderId="14" xfId="0" applyFont="1" applyFill="1" applyBorder="1" applyAlignment="1"/>
    <xf numFmtId="0" fontId="3" fillId="3" borderId="15" xfId="0" applyFont="1" applyFill="1" applyBorder="1" applyAlignment="1"/>
    <xf numFmtId="38" fontId="3" fillId="3" borderId="15" xfId="1" applyFont="1" applyFill="1" applyBorder="1" applyAlignment="1">
      <alignment horizontal="center" vertical="center"/>
    </xf>
    <xf numFmtId="38" fontId="3" fillId="3" borderId="12" xfId="1" applyFont="1" applyFill="1" applyBorder="1" applyAlignment="1">
      <alignment horizontal="center" vertical="center"/>
    </xf>
    <xf numFmtId="38" fontId="3" fillId="3" borderId="4" xfId="1" applyFont="1" applyFill="1" applyBorder="1" applyAlignment="1">
      <alignment vertical="center"/>
    </xf>
    <xf numFmtId="38" fontId="3" fillId="3" borderId="1" xfId="1" applyFont="1" applyFill="1" applyBorder="1" applyAlignment="1">
      <alignment vertical="center"/>
    </xf>
    <xf numFmtId="38" fontId="3" fillId="4" borderId="4" xfId="1" applyFont="1" applyFill="1" applyBorder="1" applyAlignment="1">
      <alignment vertical="center"/>
    </xf>
    <xf numFmtId="176" fontId="3" fillId="4" borderId="12" xfId="2" applyNumberFormat="1" applyFont="1" applyFill="1" applyBorder="1" applyAlignment="1">
      <alignment vertical="center"/>
    </xf>
    <xf numFmtId="38" fontId="3" fillId="4" borderId="12" xfId="1" applyFont="1" applyFill="1" applyBorder="1" applyAlignment="1">
      <alignment vertical="center"/>
    </xf>
    <xf numFmtId="38" fontId="3" fillId="4" borderId="1" xfId="1" applyFont="1" applyFill="1" applyBorder="1" applyAlignment="1">
      <alignment vertical="center"/>
    </xf>
    <xf numFmtId="176" fontId="3" fillId="4" borderId="12" xfId="1" applyNumberFormat="1" applyFont="1" applyFill="1" applyBorder="1" applyAlignment="1">
      <alignment vertical="center"/>
    </xf>
    <xf numFmtId="0" fontId="3" fillId="4" borderId="12" xfId="0" applyFont="1" applyFill="1" applyBorder="1" applyAlignment="1"/>
    <xf numFmtId="0" fontId="0" fillId="4" borderId="12" xfId="0" applyFill="1" applyBorder="1" applyAlignment="1"/>
    <xf numFmtId="38" fontId="3" fillId="4" borderId="19" xfId="1" applyFont="1" applyFill="1" applyBorder="1" applyAlignment="1">
      <alignment vertical="center"/>
    </xf>
    <xf numFmtId="176" fontId="3" fillId="4" borderId="19" xfId="1" applyNumberFormat="1" applyFont="1" applyFill="1" applyBorder="1" applyAlignment="1">
      <alignment vertical="center"/>
    </xf>
    <xf numFmtId="0" fontId="3" fillId="4" borderId="19" xfId="0" applyFont="1" applyFill="1" applyBorder="1" applyAlignment="1"/>
    <xf numFmtId="0" fontId="0" fillId="4" borderId="19" xfId="0" applyFill="1" applyBorder="1" applyAlignment="1"/>
    <xf numFmtId="0" fontId="3" fillId="2" borderId="2" xfId="0" applyFont="1" applyFill="1" applyBorder="1">
      <alignment vertical="center"/>
    </xf>
    <xf numFmtId="40" fontId="3" fillId="3" borderId="11" xfId="1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10" fontId="0" fillId="2" borderId="0" xfId="0" applyNumberFormat="1" applyFill="1">
      <alignment vertical="center"/>
    </xf>
    <xf numFmtId="38" fontId="0" fillId="2" borderId="0" xfId="1" applyFont="1" applyFill="1" applyAlignment="1">
      <alignment vertical="center"/>
    </xf>
    <xf numFmtId="38" fontId="5" fillId="2" borderId="0" xfId="1" applyFont="1" applyFill="1" applyAlignment="1">
      <alignment vertical="center"/>
    </xf>
    <xf numFmtId="0" fontId="3" fillId="2" borderId="15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40" fontId="3" fillId="3" borderId="21" xfId="1" applyNumberFormat="1" applyFont="1" applyFill="1" applyBorder="1" applyAlignment="1">
      <alignment horizontal="center" vertical="center"/>
    </xf>
    <xf numFmtId="40" fontId="3" fillId="3" borderId="22" xfId="1" applyNumberFormat="1" applyFont="1" applyFill="1" applyBorder="1" applyAlignment="1">
      <alignment horizontal="center" vertical="center"/>
    </xf>
    <xf numFmtId="40" fontId="5" fillId="3" borderId="23" xfId="1" applyNumberFormat="1" applyFont="1" applyFill="1" applyBorder="1" applyAlignment="1">
      <alignment horizontal="center" vertical="center"/>
    </xf>
    <xf numFmtId="38" fontId="3" fillId="3" borderId="21" xfId="1" applyFont="1" applyFill="1" applyBorder="1" applyAlignment="1">
      <alignment horizontal="center" vertical="center"/>
    </xf>
    <xf numFmtId="38" fontId="3" fillId="3" borderId="22" xfId="1" applyFont="1" applyFill="1" applyBorder="1" applyAlignment="1">
      <alignment horizontal="center" vertical="center"/>
    </xf>
    <xf numFmtId="38" fontId="5" fillId="3" borderId="23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0" fontId="3" fillId="2" borderId="6" xfId="0" applyNumberFormat="1" applyFont="1" applyFill="1" applyBorder="1" applyAlignment="1">
      <alignment horizontal="center" vertical="center"/>
    </xf>
    <xf numFmtId="10" fontId="3" fillId="2" borderId="7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3" fillId="3" borderId="23" xfId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38" fontId="3" fillId="2" borderId="14" xfId="1" applyFont="1" applyFill="1" applyBorder="1" applyAlignment="1">
      <alignment horizontal="center" vertical="center"/>
    </xf>
    <xf numFmtId="38" fontId="3" fillId="2" borderId="15" xfId="1" applyFont="1" applyFill="1" applyBorder="1" applyAlignment="1">
      <alignment horizontal="center" vertical="center"/>
    </xf>
    <xf numFmtId="38" fontId="5" fillId="2" borderId="13" xfId="1" applyFont="1" applyFill="1" applyBorder="1" applyAlignment="1">
      <alignment horizontal="center" vertical="center"/>
    </xf>
    <xf numFmtId="38" fontId="3" fillId="2" borderId="14" xfId="1" applyFont="1" applyFill="1" applyBorder="1" applyAlignment="1">
      <alignment vertical="center"/>
    </xf>
    <xf numFmtId="38" fontId="3" fillId="2" borderId="13" xfId="1" applyFont="1" applyFill="1" applyBorder="1" applyAlignment="1">
      <alignment vertical="center"/>
    </xf>
    <xf numFmtId="38" fontId="3" fillId="3" borderId="14" xfId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2" borderId="15" xfId="0" applyFill="1" applyBorder="1" applyAlignment="1"/>
    <xf numFmtId="0" fontId="0" fillId="2" borderId="13" xfId="0" applyFill="1" applyBorder="1" applyAlignment="1"/>
    <xf numFmtId="38" fontId="3" fillId="3" borderId="13" xfId="1" applyFont="1" applyFill="1" applyBorder="1" applyAlignment="1">
      <alignment horizontal="center" vertical="center"/>
    </xf>
    <xf numFmtId="38" fontId="3" fillId="3" borderId="14" xfId="1" applyFont="1" applyFill="1" applyBorder="1" applyAlignment="1">
      <alignment vertical="center"/>
    </xf>
    <xf numFmtId="0" fontId="0" fillId="3" borderId="15" xfId="0" applyFill="1" applyBorder="1" applyAlignment="1"/>
    <xf numFmtId="0" fontId="0" fillId="3" borderId="13" xfId="0" applyFill="1" applyBorder="1" applyAlignment="1"/>
    <xf numFmtId="38" fontId="3" fillId="3" borderId="15" xfId="1" applyFont="1" applyFill="1" applyBorder="1" applyAlignment="1">
      <alignment horizontal="center" vertical="center"/>
    </xf>
    <xf numFmtId="38" fontId="5" fillId="3" borderId="13" xfId="1" applyFont="1" applyFill="1" applyBorder="1" applyAlignment="1">
      <alignment horizontal="center" vertical="center"/>
    </xf>
    <xf numFmtId="38" fontId="3" fillId="2" borderId="13" xfId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40" fontId="3" fillId="2" borderId="14" xfId="1" applyNumberFormat="1" applyFont="1" applyFill="1" applyBorder="1" applyAlignment="1">
      <alignment horizontal="center" vertical="center"/>
    </xf>
    <xf numFmtId="40" fontId="5" fillId="2" borderId="15" xfId="1" applyNumberFormat="1" applyFont="1" applyFill="1" applyBorder="1" applyAlignment="1">
      <alignment horizontal="center" vertical="center"/>
    </xf>
    <xf numFmtId="40" fontId="5" fillId="2" borderId="13" xfId="1" applyNumberFormat="1" applyFont="1" applyFill="1" applyBorder="1" applyAlignment="1">
      <alignment horizontal="center" vertical="center"/>
    </xf>
    <xf numFmtId="40" fontId="3" fillId="2" borderId="13" xfId="1" applyNumberFormat="1" applyFont="1" applyFill="1" applyBorder="1" applyAlignment="1">
      <alignment horizontal="center" vertical="center"/>
    </xf>
    <xf numFmtId="38" fontId="5" fillId="3" borderId="15" xfId="1" applyFont="1" applyFill="1" applyBorder="1" applyAlignment="1">
      <alignment horizontal="center" vertical="center"/>
    </xf>
    <xf numFmtId="40" fontId="3" fillId="3" borderId="14" xfId="1" applyNumberFormat="1" applyFont="1" applyFill="1" applyBorder="1" applyAlignment="1">
      <alignment horizontal="center" vertical="center"/>
    </xf>
    <xf numFmtId="38" fontId="3" fillId="2" borderId="14" xfId="1" applyFont="1" applyFill="1" applyBorder="1" applyAlignment="1">
      <alignment horizontal="center"/>
    </xf>
    <xf numFmtId="38" fontId="3" fillId="2" borderId="13" xfId="1" applyFont="1" applyFill="1" applyBorder="1" applyAlignment="1">
      <alignment horizontal="center"/>
    </xf>
    <xf numFmtId="178" fontId="3" fillId="2" borderId="14" xfId="1" applyNumberFormat="1" applyFont="1" applyFill="1" applyBorder="1" applyAlignment="1">
      <alignment horizontal="center" vertical="center"/>
    </xf>
    <xf numFmtId="178" fontId="0" fillId="2" borderId="15" xfId="0" applyNumberFormat="1" applyFill="1" applyBorder="1" applyAlignment="1">
      <alignment horizontal="center"/>
    </xf>
    <xf numFmtId="178" fontId="0" fillId="2" borderId="13" xfId="0" applyNumberFormat="1" applyFill="1" applyBorder="1" applyAlignment="1">
      <alignment horizontal="center"/>
    </xf>
    <xf numFmtId="38" fontId="5" fillId="2" borderId="15" xfId="1" applyFont="1" applyFill="1" applyBorder="1" applyAlignment="1">
      <alignment horizontal="center" vertical="center"/>
    </xf>
    <xf numFmtId="38" fontId="3" fillId="2" borderId="6" xfId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38" fontId="5" fillId="2" borderId="8" xfId="1" applyFont="1" applyFill="1" applyBorder="1" applyAlignment="1">
      <alignment horizontal="center" vertical="center"/>
    </xf>
    <xf numFmtId="177" fontId="3" fillId="2" borderId="14" xfId="1" applyNumberFormat="1" applyFont="1" applyFill="1" applyBorder="1" applyAlignment="1">
      <alignment horizontal="center" vertical="center"/>
    </xf>
    <xf numFmtId="177" fontId="5" fillId="2" borderId="15" xfId="1" applyNumberFormat="1" applyFont="1" applyFill="1" applyBorder="1" applyAlignment="1">
      <alignment horizontal="center"/>
    </xf>
    <xf numFmtId="177" fontId="5" fillId="2" borderId="13" xfId="1" applyNumberFormat="1" applyFont="1" applyFill="1" applyBorder="1" applyAlignment="1">
      <alignment horizont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C329-2BEF-47C5-BAA7-3AB1E62D01F4}">
  <dimension ref="A2:AI51"/>
  <sheetViews>
    <sheetView tabSelected="1" zoomScale="85" workbookViewId="0">
      <selection activeCell="I55" sqref="I55"/>
    </sheetView>
  </sheetViews>
  <sheetFormatPr defaultColWidth="8.08203125" defaultRowHeight="18" x14ac:dyDescent="0.55000000000000004"/>
  <cols>
    <col min="1" max="1" width="2.58203125" style="15" customWidth="1"/>
    <col min="2" max="2" width="8.08203125" style="15"/>
    <col min="3" max="3" width="9" style="15" customWidth="1"/>
    <col min="4" max="4" width="5.08203125" style="15" bestFit="1" customWidth="1"/>
    <col min="5" max="6" width="5.58203125" style="71" bestFit="1" customWidth="1"/>
    <col min="7" max="7" width="8.75" style="15" bestFit="1" customWidth="1"/>
    <col min="8" max="8" width="5.08203125" style="15" bestFit="1" customWidth="1"/>
    <col min="9" max="10" width="5.58203125" style="71" bestFit="1" customWidth="1"/>
    <col min="11" max="11" width="10.5" style="15" customWidth="1"/>
    <col min="12" max="12" width="5.08203125" style="15" bestFit="1" customWidth="1"/>
    <col min="13" max="14" width="5.58203125" style="71" bestFit="1" customWidth="1"/>
    <col min="15" max="15" width="10.5" style="15" customWidth="1"/>
    <col min="16" max="16" width="5.08203125" style="15" bestFit="1" customWidth="1"/>
    <col min="17" max="18" width="5.58203125" style="71" bestFit="1" customWidth="1"/>
    <col min="19" max="19" width="10.5" style="15" customWidth="1"/>
    <col min="20" max="20" width="5.08203125" style="15" bestFit="1" customWidth="1"/>
    <col min="21" max="22" width="5.58203125" style="71" bestFit="1" customWidth="1"/>
    <col min="23" max="23" width="10.5" style="15" customWidth="1"/>
    <col min="24" max="24" width="5.08203125" style="15" bestFit="1" customWidth="1"/>
    <col min="25" max="26" width="5.58203125" style="71" bestFit="1" customWidth="1"/>
    <col min="27" max="27" width="7.33203125" style="15" customWidth="1"/>
    <col min="28" max="28" width="6.58203125" style="15" customWidth="1"/>
    <col min="29" max="29" width="8.5" style="15" customWidth="1"/>
    <col min="30" max="30" width="7.25" style="15" customWidth="1"/>
    <col min="31" max="31" width="7.75" style="15" customWidth="1"/>
    <col min="32" max="32" width="6.5" style="15" customWidth="1"/>
    <col min="33" max="33" width="9.25" style="22" hidden="1" customWidth="1"/>
    <col min="34" max="34" width="9.58203125" style="22" hidden="1" customWidth="1"/>
    <col min="35" max="35" width="10.58203125" style="22" hidden="1" customWidth="1"/>
    <col min="36" max="256" width="8.08203125" style="15"/>
    <col min="257" max="257" width="2.58203125" style="15" customWidth="1"/>
    <col min="258" max="258" width="8.08203125" style="15"/>
    <col min="259" max="259" width="9" style="15" customWidth="1"/>
    <col min="260" max="260" width="5.08203125" style="15" bestFit="1" customWidth="1"/>
    <col min="261" max="262" width="5.58203125" style="15" bestFit="1" customWidth="1"/>
    <col min="263" max="263" width="8.75" style="15" bestFit="1" customWidth="1"/>
    <col min="264" max="264" width="5.08203125" style="15" bestFit="1" customWidth="1"/>
    <col min="265" max="266" width="5.58203125" style="15" bestFit="1" customWidth="1"/>
    <col min="267" max="267" width="10.5" style="15" customWidth="1"/>
    <col min="268" max="268" width="5.08203125" style="15" bestFit="1" customWidth="1"/>
    <col min="269" max="270" width="5.58203125" style="15" bestFit="1" customWidth="1"/>
    <col min="271" max="271" width="10.5" style="15" customWidth="1"/>
    <col min="272" max="272" width="5.08203125" style="15" bestFit="1" customWidth="1"/>
    <col min="273" max="274" width="5.58203125" style="15" bestFit="1" customWidth="1"/>
    <col min="275" max="275" width="10.5" style="15" customWidth="1"/>
    <col min="276" max="276" width="5.08203125" style="15" bestFit="1" customWidth="1"/>
    <col min="277" max="278" width="5.58203125" style="15" bestFit="1" customWidth="1"/>
    <col min="279" max="279" width="10.5" style="15" customWidth="1"/>
    <col min="280" max="280" width="5.08203125" style="15" bestFit="1" customWidth="1"/>
    <col min="281" max="282" width="5.58203125" style="15" bestFit="1" customWidth="1"/>
    <col min="283" max="283" width="7.33203125" style="15" customWidth="1"/>
    <col min="284" max="284" width="6.58203125" style="15" customWidth="1"/>
    <col min="285" max="285" width="8.5" style="15" customWidth="1"/>
    <col min="286" max="286" width="7.25" style="15" customWidth="1"/>
    <col min="287" max="287" width="7.75" style="15" customWidth="1"/>
    <col min="288" max="288" width="6.5" style="15" customWidth="1"/>
    <col min="289" max="291" width="0" style="15" hidden="1" customWidth="1"/>
    <col min="292" max="512" width="8.08203125" style="15"/>
    <col min="513" max="513" width="2.58203125" style="15" customWidth="1"/>
    <col min="514" max="514" width="8.08203125" style="15"/>
    <col min="515" max="515" width="9" style="15" customWidth="1"/>
    <col min="516" max="516" width="5.08203125" style="15" bestFit="1" customWidth="1"/>
    <col min="517" max="518" width="5.58203125" style="15" bestFit="1" customWidth="1"/>
    <col min="519" max="519" width="8.75" style="15" bestFit="1" customWidth="1"/>
    <col min="520" max="520" width="5.08203125" style="15" bestFit="1" customWidth="1"/>
    <col min="521" max="522" width="5.58203125" style="15" bestFit="1" customWidth="1"/>
    <col min="523" max="523" width="10.5" style="15" customWidth="1"/>
    <col min="524" max="524" width="5.08203125" style="15" bestFit="1" customWidth="1"/>
    <col min="525" max="526" width="5.58203125" style="15" bestFit="1" customWidth="1"/>
    <col min="527" max="527" width="10.5" style="15" customWidth="1"/>
    <col min="528" max="528" width="5.08203125" style="15" bestFit="1" customWidth="1"/>
    <col min="529" max="530" width="5.58203125" style="15" bestFit="1" customWidth="1"/>
    <col min="531" max="531" width="10.5" style="15" customWidth="1"/>
    <col min="532" max="532" width="5.08203125" style="15" bestFit="1" customWidth="1"/>
    <col min="533" max="534" width="5.58203125" style="15" bestFit="1" customWidth="1"/>
    <col min="535" max="535" width="10.5" style="15" customWidth="1"/>
    <col min="536" max="536" width="5.08203125" style="15" bestFit="1" customWidth="1"/>
    <col min="537" max="538" width="5.58203125" style="15" bestFit="1" customWidth="1"/>
    <col min="539" max="539" width="7.33203125" style="15" customWidth="1"/>
    <col min="540" max="540" width="6.58203125" style="15" customWidth="1"/>
    <col min="541" max="541" width="8.5" style="15" customWidth="1"/>
    <col min="542" max="542" width="7.25" style="15" customWidth="1"/>
    <col min="543" max="543" width="7.75" style="15" customWidth="1"/>
    <col min="544" max="544" width="6.5" style="15" customWidth="1"/>
    <col min="545" max="547" width="0" style="15" hidden="1" customWidth="1"/>
    <col min="548" max="768" width="8.08203125" style="15"/>
    <col min="769" max="769" width="2.58203125" style="15" customWidth="1"/>
    <col min="770" max="770" width="8.08203125" style="15"/>
    <col min="771" max="771" width="9" style="15" customWidth="1"/>
    <col min="772" max="772" width="5.08203125" style="15" bestFit="1" customWidth="1"/>
    <col min="773" max="774" width="5.58203125" style="15" bestFit="1" customWidth="1"/>
    <col min="775" max="775" width="8.75" style="15" bestFit="1" customWidth="1"/>
    <col min="776" max="776" width="5.08203125" style="15" bestFit="1" customWidth="1"/>
    <col min="777" max="778" width="5.58203125" style="15" bestFit="1" customWidth="1"/>
    <col min="779" max="779" width="10.5" style="15" customWidth="1"/>
    <col min="780" max="780" width="5.08203125" style="15" bestFit="1" customWidth="1"/>
    <col min="781" max="782" width="5.58203125" style="15" bestFit="1" customWidth="1"/>
    <col min="783" max="783" width="10.5" style="15" customWidth="1"/>
    <col min="784" max="784" width="5.08203125" style="15" bestFit="1" customWidth="1"/>
    <col min="785" max="786" width="5.58203125" style="15" bestFit="1" customWidth="1"/>
    <col min="787" max="787" width="10.5" style="15" customWidth="1"/>
    <col min="788" max="788" width="5.08203125" style="15" bestFit="1" customWidth="1"/>
    <col min="789" max="790" width="5.58203125" style="15" bestFit="1" customWidth="1"/>
    <col min="791" max="791" width="10.5" style="15" customWidth="1"/>
    <col min="792" max="792" width="5.08203125" style="15" bestFit="1" customWidth="1"/>
    <col min="793" max="794" width="5.58203125" style="15" bestFit="1" customWidth="1"/>
    <col min="795" max="795" width="7.33203125" style="15" customWidth="1"/>
    <col min="796" max="796" width="6.58203125" style="15" customWidth="1"/>
    <col min="797" max="797" width="8.5" style="15" customWidth="1"/>
    <col min="798" max="798" width="7.25" style="15" customWidth="1"/>
    <col min="799" max="799" width="7.75" style="15" customWidth="1"/>
    <col min="800" max="800" width="6.5" style="15" customWidth="1"/>
    <col min="801" max="803" width="0" style="15" hidden="1" customWidth="1"/>
    <col min="804" max="1024" width="8.08203125" style="15"/>
    <col min="1025" max="1025" width="2.58203125" style="15" customWidth="1"/>
    <col min="1026" max="1026" width="8.08203125" style="15"/>
    <col min="1027" max="1027" width="9" style="15" customWidth="1"/>
    <col min="1028" max="1028" width="5.08203125" style="15" bestFit="1" customWidth="1"/>
    <col min="1029" max="1030" width="5.58203125" style="15" bestFit="1" customWidth="1"/>
    <col min="1031" max="1031" width="8.75" style="15" bestFit="1" customWidth="1"/>
    <col min="1032" max="1032" width="5.08203125" style="15" bestFit="1" customWidth="1"/>
    <col min="1033" max="1034" width="5.58203125" style="15" bestFit="1" customWidth="1"/>
    <col min="1035" max="1035" width="10.5" style="15" customWidth="1"/>
    <col min="1036" max="1036" width="5.08203125" style="15" bestFit="1" customWidth="1"/>
    <col min="1037" max="1038" width="5.58203125" style="15" bestFit="1" customWidth="1"/>
    <col min="1039" max="1039" width="10.5" style="15" customWidth="1"/>
    <col min="1040" max="1040" width="5.08203125" style="15" bestFit="1" customWidth="1"/>
    <col min="1041" max="1042" width="5.58203125" style="15" bestFit="1" customWidth="1"/>
    <col min="1043" max="1043" width="10.5" style="15" customWidth="1"/>
    <col min="1044" max="1044" width="5.08203125" style="15" bestFit="1" customWidth="1"/>
    <col min="1045" max="1046" width="5.58203125" style="15" bestFit="1" customWidth="1"/>
    <col min="1047" max="1047" width="10.5" style="15" customWidth="1"/>
    <col min="1048" max="1048" width="5.08203125" style="15" bestFit="1" customWidth="1"/>
    <col min="1049" max="1050" width="5.58203125" style="15" bestFit="1" customWidth="1"/>
    <col min="1051" max="1051" width="7.33203125" style="15" customWidth="1"/>
    <col min="1052" max="1052" width="6.58203125" style="15" customWidth="1"/>
    <col min="1053" max="1053" width="8.5" style="15" customWidth="1"/>
    <col min="1054" max="1054" width="7.25" style="15" customWidth="1"/>
    <col min="1055" max="1055" width="7.75" style="15" customWidth="1"/>
    <col min="1056" max="1056" width="6.5" style="15" customWidth="1"/>
    <col min="1057" max="1059" width="0" style="15" hidden="1" customWidth="1"/>
    <col min="1060" max="1280" width="8.08203125" style="15"/>
    <col min="1281" max="1281" width="2.58203125" style="15" customWidth="1"/>
    <col min="1282" max="1282" width="8.08203125" style="15"/>
    <col min="1283" max="1283" width="9" style="15" customWidth="1"/>
    <col min="1284" max="1284" width="5.08203125" style="15" bestFit="1" customWidth="1"/>
    <col min="1285" max="1286" width="5.58203125" style="15" bestFit="1" customWidth="1"/>
    <col min="1287" max="1287" width="8.75" style="15" bestFit="1" customWidth="1"/>
    <col min="1288" max="1288" width="5.08203125" style="15" bestFit="1" customWidth="1"/>
    <col min="1289" max="1290" width="5.58203125" style="15" bestFit="1" customWidth="1"/>
    <col min="1291" max="1291" width="10.5" style="15" customWidth="1"/>
    <col min="1292" max="1292" width="5.08203125" style="15" bestFit="1" customWidth="1"/>
    <col min="1293" max="1294" width="5.58203125" style="15" bestFit="1" customWidth="1"/>
    <col min="1295" max="1295" width="10.5" style="15" customWidth="1"/>
    <col min="1296" max="1296" width="5.08203125" style="15" bestFit="1" customWidth="1"/>
    <col min="1297" max="1298" width="5.58203125" style="15" bestFit="1" customWidth="1"/>
    <col min="1299" max="1299" width="10.5" style="15" customWidth="1"/>
    <col min="1300" max="1300" width="5.08203125" style="15" bestFit="1" customWidth="1"/>
    <col min="1301" max="1302" width="5.58203125" style="15" bestFit="1" customWidth="1"/>
    <col min="1303" max="1303" width="10.5" style="15" customWidth="1"/>
    <col min="1304" max="1304" width="5.08203125" style="15" bestFit="1" customWidth="1"/>
    <col min="1305" max="1306" width="5.58203125" style="15" bestFit="1" customWidth="1"/>
    <col min="1307" max="1307" width="7.33203125" style="15" customWidth="1"/>
    <col min="1308" max="1308" width="6.58203125" style="15" customWidth="1"/>
    <col min="1309" max="1309" width="8.5" style="15" customWidth="1"/>
    <col min="1310" max="1310" width="7.25" style="15" customWidth="1"/>
    <col min="1311" max="1311" width="7.75" style="15" customWidth="1"/>
    <col min="1312" max="1312" width="6.5" style="15" customWidth="1"/>
    <col min="1313" max="1315" width="0" style="15" hidden="1" customWidth="1"/>
    <col min="1316" max="1536" width="8.08203125" style="15"/>
    <col min="1537" max="1537" width="2.58203125" style="15" customWidth="1"/>
    <col min="1538" max="1538" width="8.08203125" style="15"/>
    <col min="1539" max="1539" width="9" style="15" customWidth="1"/>
    <col min="1540" max="1540" width="5.08203125" style="15" bestFit="1" customWidth="1"/>
    <col min="1541" max="1542" width="5.58203125" style="15" bestFit="1" customWidth="1"/>
    <col min="1543" max="1543" width="8.75" style="15" bestFit="1" customWidth="1"/>
    <col min="1544" max="1544" width="5.08203125" style="15" bestFit="1" customWidth="1"/>
    <col min="1545" max="1546" width="5.58203125" style="15" bestFit="1" customWidth="1"/>
    <col min="1547" max="1547" width="10.5" style="15" customWidth="1"/>
    <col min="1548" max="1548" width="5.08203125" style="15" bestFit="1" customWidth="1"/>
    <col min="1549" max="1550" width="5.58203125" style="15" bestFit="1" customWidth="1"/>
    <col min="1551" max="1551" width="10.5" style="15" customWidth="1"/>
    <col min="1552" max="1552" width="5.08203125" style="15" bestFit="1" customWidth="1"/>
    <col min="1553" max="1554" width="5.58203125" style="15" bestFit="1" customWidth="1"/>
    <col min="1555" max="1555" width="10.5" style="15" customWidth="1"/>
    <col min="1556" max="1556" width="5.08203125" style="15" bestFit="1" customWidth="1"/>
    <col min="1557" max="1558" width="5.58203125" style="15" bestFit="1" customWidth="1"/>
    <col min="1559" max="1559" width="10.5" style="15" customWidth="1"/>
    <col min="1560" max="1560" width="5.08203125" style="15" bestFit="1" customWidth="1"/>
    <col min="1561" max="1562" width="5.58203125" style="15" bestFit="1" customWidth="1"/>
    <col min="1563" max="1563" width="7.33203125" style="15" customWidth="1"/>
    <col min="1564" max="1564" width="6.58203125" style="15" customWidth="1"/>
    <col min="1565" max="1565" width="8.5" style="15" customWidth="1"/>
    <col min="1566" max="1566" width="7.25" style="15" customWidth="1"/>
    <col min="1567" max="1567" width="7.75" style="15" customWidth="1"/>
    <col min="1568" max="1568" width="6.5" style="15" customWidth="1"/>
    <col min="1569" max="1571" width="0" style="15" hidden="1" customWidth="1"/>
    <col min="1572" max="1792" width="8.08203125" style="15"/>
    <col min="1793" max="1793" width="2.58203125" style="15" customWidth="1"/>
    <col min="1794" max="1794" width="8.08203125" style="15"/>
    <col min="1795" max="1795" width="9" style="15" customWidth="1"/>
    <col min="1796" max="1796" width="5.08203125" style="15" bestFit="1" customWidth="1"/>
    <col min="1797" max="1798" width="5.58203125" style="15" bestFit="1" customWidth="1"/>
    <col min="1799" max="1799" width="8.75" style="15" bestFit="1" customWidth="1"/>
    <col min="1800" max="1800" width="5.08203125" style="15" bestFit="1" customWidth="1"/>
    <col min="1801" max="1802" width="5.58203125" style="15" bestFit="1" customWidth="1"/>
    <col min="1803" max="1803" width="10.5" style="15" customWidth="1"/>
    <col min="1804" max="1804" width="5.08203125" style="15" bestFit="1" customWidth="1"/>
    <col min="1805" max="1806" width="5.58203125" style="15" bestFit="1" customWidth="1"/>
    <col min="1807" max="1807" width="10.5" style="15" customWidth="1"/>
    <col min="1808" max="1808" width="5.08203125" style="15" bestFit="1" customWidth="1"/>
    <col min="1809" max="1810" width="5.58203125" style="15" bestFit="1" customWidth="1"/>
    <col min="1811" max="1811" width="10.5" style="15" customWidth="1"/>
    <col min="1812" max="1812" width="5.08203125" style="15" bestFit="1" customWidth="1"/>
    <col min="1813" max="1814" width="5.58203125" style="15" bestFit="1" customWidth="1"/>
    <col min="1815" max="1815" width="10.5" style="15" customWidth="1"/>
    <col min="1816" max="1816" width="5.08203125" style="15" bestFit="1" customWidth="1"/>
    <col min="1817" max="1818" width="5.58203125" style="15" bestFit="1" customWidth="1"/>
    <col min="1819" max="1819" width="7.33203125" style="15" customWidth="1"/>
    <col min="1820" max="1820" width="6.58203125" style="15" customWidth="1"/>
    <col min="1821" max="1821" width="8.5" style="15" customWidth="1"/>
    <col min="1822" max="1822" width="7.25" style="15" customWidth="1"/>
    <col min="1823" max="1823" width="7.75" style="15" customWidth="1"/>
    <col min="1824" max="1824" width="6.5" style="15" customWidth="1"/>
    <col min="1825" max="1827" width="0" style="15" hidden="1" customWidth="1"/>
    <col min="1828" max="2048" width="8.08203125" style="15"/>
    <col min="2049" max="2049" width="2.58203125" style="15" customWidth="1"/>
    <col min="2050" max="2050" width="8.08203125" style="15"/>
    <col min="2051" max="2051" width="9" style="15" customWidth="1"/>
    <col min="2052" max="2052" width="5.08203125" style="15" bestFit="1" customWidth="1"/>
    <col min="2053" max="2054" width="5.58203125" style="15" bestFit="1" customWidth="1"/>
    <col min="2055" max="2055" width="8.75" style="15" bestFit="1" customWidth="1"/>
    <col min="2056" max="2056" width="5.08203125" style="15" bestFit="1" customWidth="1"/>
    <col min="2057" max="2058" width="5.58203125" style="15" bestFit="1" customWidth="1"/>
    <col min="2059" max="2059" width="10.5" style="15" customWidth="1"/>
    <col min="2060" max="2060" width="5.08203125" style="15" bestFit="1" customWidth="1"/>
    <col min="2061" max="2062" width="5.58203125" style="15" bestFit="1" customWidth="1"/>
    <col min="2063" max="2063" width="10.5" style="15" customWidth="1"/>
    <col min="2064" max="2064" width="5.08203125" style="15" bestFit="1" customWidth="1"/>
    <col min="2065" max="2066" width="5.58203125" style="15" bestFit="1" customWidth="1"/>
    <col min="2067" max="2067" width="10.5" style="15" customWidth="1"/>
    <col min="2068" max="2068" width="5.08203125" style="15" bestFit="1" customWidth="1"/>
    <col min="2069" max="2070" width="5.58203125" style="15" bestFit="1" customWidth="1"/>
    <col min="2071" max="2071" width="10.5" style="15" customWidth="1"/>
    <col min="2072" max="2072" width="5.08203125" style="15" bestFit="1" customWidth="1"/>
    <col min="2073" max="2074" width="5.58203125" style="15" bestFit="1" customWidth="1"/>
    <col min="2075" max="2075" width="7.33203125" style="15" customWidth="1"/>
    <col min="2076" max="2076" width="6.58203125" style="15" customWidth="1"/>
    <col min="2077" max="2077" width="8.5" style="15" customWidth="1"/>
    <col min="2078" max="2078" width="7.25" style="15" customWidth="1"/>
    <col min="2079" max="2079" width="7.75" style="15" customWidth="1"/>
    <col min="2080" max="2080" width="6.5" style="15" customWidth="1"/>
    <col min="2081" max="2083" width="0" style="15" hidden="1" customWidth="1"/>
    <col min="2084" max="2304" width="8.08203125" style="15"/>
    <col min="2305" max="2305" width="2.58203125" style="15" customWidth="1"/>
    <col min="2306" max="2306" width="8.08203125" style="15"/>
    <col min="2307" max="2307" width="9" style="15" customWidth="1"/>
    <col min="2308" max="2308" width="5.08203125" style="15" bestFit="1" customWidth="1"/>
    <col min="2309" max="2310" width="5.58203125" style="15" bestFit="1" customWidth="1"/>
    <col min="2311" max="2311" width="8.75" style="15" bestFit="1" customWidth="1"/>
    <col min="2312" max="2312" width="5.08203125" style="15" bestFit="1" customWidth="1"/>
    <col min="2313" max="2314" width="5.58203125" style="15" bestFit="1" customWidth="1"/>
    <col min="2315" max="2315" width="10.5" style="15" customWidth="1"/>
    <col min="2316" max="2316" width="5.08203125" style="15" bestFit="1" customWidth="1"/>
    <col min="2317" max="2318" width="5.58203125" style="15" bestFit="1" customWidth="1"/>
    <col min="2319" max="2319" width="10.5" style="15" customWidth="1"/>
    <col min="2320" max="2320" width="5.08203125" style="15" bestFit="1" customWidth="1"/>
    <col min="2321" max="2322" width="5.58203125" style="15" bestFit="1" customWidth="1"/>
    <col min="2323" max="2323" width="10.5" style="15" customWidth="1"/>
    <col min="2324" max="2324" width="5.08203125" style="15" bestFit="1" customWidth="1"/>
    <col min="2325" max="2326" width="5.58203125" style="15" bestFit="1" customWidth="1"/>
    <col min="2327" max="2327" width="10.5" style="15" customWidth="1"/>
    <col min="2328" max="2328" width="5.08203125" style="15" bestFit="1" customWidth="1"/>
    <col min="2329" max="2330" width="5.58203125" style="15" bestFit="1" customWidth="1"/>
    <col min="2331" max="2331" width="7.33203125" style="15" customWidth="1"/>
    <col min="2332" max="2332" width="6.58203125" style="15" customWidth="1"/>
    <col min="2333" max="2333" width="8.5" style="15" customWidth="1"/>
    <col min="2334" max="2334" width="7.25" style="15" customWidth="1"/>
    <col min="2335" max="2335" width="7.75" style="15" customWidth="1"/>
    <col min="2336" max="2336" width="6.5" style="15" customWidth="1"/>
    <col min="2337" max="2339" width="0" style="15" hidden="1" customWidth="1"/>
    <col min="2340" max="2560" width="8.08203125" style="15"/>
    <col min="2561" max="2561" width="2.58203125" style="15" customWidth="1"/>
    <col min="2562" max="2562" width="8.08203125" style="15"/>
    <col min="2563" max="2563" width="9" style="15" customWidth="1"/>
    <col min="2564" max="2564" width="5.08203125" style="15" bestFit="1" customWidth="1"/>
    <col min="2565" max="2566" width="5.58203125" style="15" bestFit="1" customWidth="1"/>
    <col min="2567" max="2567" width="8.75" style="15" bestFit="1" customWidth="1"/>
    <col min="2568" max="2568" width="5.08203125" style="15" bestFit="1" customWidth="1"/>
    <col min="2569" max="2570" width="5.58203125" style="15" bestFit="1" customWidth="1"/>
    <col min="2571" max="2571" width="10.5" style="15" customWidth="1"/>
    <col min="2572" max="2572" width="5.08203125" style="15" bestFit="1" customWidth="1"/>
    <col min="2573" max="2574" width="5.58203125" style="15" bestFit="1" customWidth="1"/>
    <col min="2575" max="2575" width="10.5" style="15" customWidth="1"/>
    <col min="2576" max="2576" width="5.08203125" style="15" bestFit="1" customWidth="1"/>
    <col min="2577" max="2578" width="5.58203125" style="15" bestFit="1" customWidth="1"/>
    <col min="2579" max="2579" width="10.5" style="15" customWidth="1"/>
    <col min="2580" max="2580" width="5.08203125" style="15" bestFit="1" customWidth="1"/>
    <col min="2581" max="2582" width="5.58203125" style="15" bestFit="1" customWidth="1"/>
    <col min="2583" max="2583" width="10.5" style="15" customWidth="1"/>
    <col min="2584" max="2584" width="5.08203125" style="15" bestFit="1" customWidth="1"/>
    <col min="2585" max="2586" width="5.58203125" style="15" bestFit="1" customWidth="1"/>
    <col min="2587" max="2587" width="7.33203125" style="15" customWidth="1"/>
    <col min="2588" max="2588" width="6.58203125" style="15" customWidth="1"/>
    <col min="2589" max="2589" width="8.5" style="15" customWidth="1"/>
    <col min="2590" max="2590" width="7.25" style="15" customWidth="1"/>
    <col min="2591" max="2591" width="7.75" style="15" customWidth="1"/>
    <col min="2592" max="2592" width="6.5" style="15" customWidth="1"/>
    <col min="2593" max="2595" width="0" style="15" hidden="1" customWidth="1"/>
    <col min="2596" max="2816" width="8.08203125" style="15"/>
    <col min="2817" max="2817" width="2.58203125" style="15" customWidth="1"/>
    <col min="2818" max="2818" width="8.08203125" style="15"/>
    <col min="2819" max="2819" width="9" style="15" customWidth="1"/>
    <col min="2820" max="2820" width="5.08203125" style="15" bestFit="1" customWidth="1"/>
    <col min="2821" max="2822" width="5.58203125" style="15" bestFit="1" customWidth="1"/>
    <col min="2823" max="2823" width="8.75" style="15" bestFit="1" customWidth="1"/>
    <col min="2824" max="2824" width="5.08203125" style="15" bestFit="1" customWidth="1"/>
    <col min="2825" max="2826" width="5.58203125" style="15" bestFit="1" customWidth="1"/>
    <col min="2827" max="2827" width="10.5" style="15" customWidth="1"/>
    <col min="2828" max="2828" width="5.08203125" style="15" bestFit="1" customWidth="1"/>
    <col min="2829" max="2830" width="5.58203125" style="15" bestFit="1" customWidth="1"/>
    <col min="2831" max="2831" width="10.5" style="15" customWidth="1"/>
    <col min="2832" max="2832" width="5.08203125" style="15" bestFit="1" customWidth="1"/>
    <col min="2833" max="2834" width="5.58203125" style="15" bestFit="1" customWidth="1"/>
    <col min="2835" max="2835" width="10.5" style="15" customWidth="1"/>
    <col min="2836" max="2836" width="5.08203125" style="15" bestFit="1" customWidth="1"/>
    <col min="2837" max="2838" width="5.58203125" style="15" bestFit="1" customWidth="1"/>
    <col min="2839" max="2839" width="10.5" style="15" customWidth="1"/>
    <col min="2840" max="2840" width="5.08203125" style="15" bestFit="1" customWidth="1"/>
    <col min="2841" max="2842" width="5.58203125" style="15" bestFit="1" customWidth="1"/>
    <col min="2843" max="2843" width="7.33203125" style="15" customWidth="1"/>
    <col min="2844" max="2844" width="6.58203125" style="15" customWidth="1"/>
    <col min="2845" max="2845" width="8.5" style="15" customWidth="1"/>
    <col min="2846" max="2846" width="7.25" style="15" customWidth="1"/>
    <col min="2847" max="2847" width="7.75" style="15" customWidth="1"/>
    <col min="2848" max="2848" width="6.5" style="15" customWidth="1"/>
    <col min="2849" max="2851" width="0" style="15" hidden="1" customWidth="1"/>
    <col min="2852" max="3072" width="8.08203125" style="15"/>
    <col min="3073" max="3073" width="2.58203125" style="15" customWidth="1"/>
    <col min="3074" max="3074" width="8.08203125" style="15"/>
    <col min="3075" max="3075" width="9" style="15" customWidth="1"/>
    <col min="3076" max="3076" width="5.08203125" style="15" bestFit="1" customWidth="1"/>
    <col min="3077" max="3078" width="5.58203125" style="15" bestFit="1" customWidth="1"/>
    <col min="3079" max="3079" width="8.75" style="15" bestFit="1" customWidth="1"/>
    <col min="3080" max="3080" width="5.08203125" style="15" bestFit="1" customWidth="1"/>
    <col min="3081" max="3082" width="5.58203125" style="15" bestFit="1" customWidth="1"/>
    <col min="3083" max="3083" width="10.5" style="15" customWidth="1"/>
    <col min="3084" max="3084" width="5.08203125" style="15" bestFit="1" customWidth="1"/>
    <col min="3085" max="3086" width="5.58203125" style="15" bestFit="1" customWidth="1"/>
    <col min="3087" max="3087" width="10.5" style="15" customWidth="1"/>
    <col min="3088" max="3088" width="5.08203125" style="15" bestFit="1" customWidth="1"/>
    <col min="3089" max="3090" width="5.58203125" style="15" bestFit="1" customWidth="1"/>
    <col min="3091" max="3091" width="10.5" style="15" customWidth="1"/>
    <col min="3092" max="3092" width="5.08203125" style="15" bestFit="1" customWidth="1"/>
    <col min="3093" max="3094" width="5.58203125" style="15" bestFit="1" customWidth="1"/>
    <col min="3095" max="3095" width="10.5" style="15" customWidth="1"/>
    <col min="3096" max="3096" width="5.08203125" style="15" bestFit="1" customWidth="1"/>
    <col min="3097" max="3098" width="5.58203125" style="15" bestFit="1" customWidth="1"/>
    <col min="3099" max="3099" width="7.33203125" style="15" customWidth="1"/>
    <col min="3100" max="3100" width="6.58203125" style="15" customWidth="1"/>
    <col min="3101" max="3101" width="8.5" style="15" customWidth="1"/>
    <col min="3102" max="3102" width="7.25" style="15" customWidth="1"/>
    <col min="3103" max="3103" width="7.75" style="15" customWidth="1"/>
    <col min="3104" max="3104" width="6.5" style="15" customWidth="1"/>
    <col min="3105" max="3107" width="0" style="15" hidden="1" customWidth="1"/>
    <col min="3108" max="3328" width="8.08203125" style="15"/>
    <col min="3329" max="3329" width="2.58203125" style="15" customWidth="1"/>
    <col min="3330" max="3330" width="8.08203125" style="15"/>
    <col min="3331" max="3331" width="9" style="15" customWidth="1"/>
    <col min="3332" max="3332" width="5.08203125" style="15" bestFit="1" customWidth="1"/>
    <col min="3333" max="3334" width="5.58203125" style="15" bestFit="1" customWidth="1"/>
    <col min="3335" max="3335" width="8.75" style="15" bestFit="1" customWidth="1"/>
    <col min="3336" max="3336" width="5.08203125" style="15" bestFit="1" customWidth="1"/>
    <col min="3337" max="3338" width="5.58203125" style="15" bestFit="1" customWidth="1"/>
    <col min="3339" max="3339" width="10.5" style="15" customWidth="1"/>
    <col min="3340" max="3340" width="5.08203125" style="15" bestFit="1" customWidth="1"/>
    <col min="3341" max="3342" width="5.58203125" style="15" bestFit="1" customWidth="1"/>
    <col min="3343" max="3343" width="10.5" style="15" customWidth="1"/>
    <col min="3344" max="3344" width="5.08203125" style="15" bestFit="1" customWidth="1"/>
    <col min="3345" max="3346" width="5.58203125" style="15" bestFit="1" customWidth="1"/>
    <col min="3347" max="3347" width="10.5" style="15" customWidth="1"/>
    <col min="3348" max="3348" width="5.08203125" style="15" bestFit="1" customWidth="1"/>
    <col min="3349" max="3350" width="5.58203125" style="15" bestFit="1" customWidth="1"/>
    <col min="3351" max="3351" width="10.5" style="15" customWidth="1"/>
    <col min="3352" max="3352" width="5.08203125" style="15" bestFit="1" customWidth="1"/>
    <col min="3353" max="3354" width="5.58203125" style="15" bestFit="1" customWidth="1"/>
    <col min="3355" max="3355" width="7.33203125" style="15" customWidth="1"/>
    <col min="3356" max="3356" width="6.58203125" style="15" customWidth="1"/>
    <col min="3357" max="3357" width="8.5" style="15" customWidth="1"/>
    <col min="3358" max="3358" width="7.25" style="15" customWidth="1"/>
    <col min="3359" max="3359" width="7.75" style="15" customWidth="1"/>
    <col min="3360" max="3360" width="6.5" style="15" customWidth="1"/>
    <col min="3361" max="3363" width="0" style="15" hidden="1" customWidth="1"/>
    <col min="3364" max="3584" width="8.08203125" style="15"/>
    <col min="3585" max="3585" width="2.58203125" style="15" customWidth="1"/>
    <col min="3586" max="3586" width="8.08203125" style="15"/>
    <col min="3587" max="3587" width="9" style="15" customWidth="1"/>
    <col min="3588" max="3588" width="5.08203125" style="15" bestFit="1" customWidth="1"/>
    <col min="3589" max="3590" width="5.58203125" style="15" bestFit="1" customWidth="1"/>
    <col min="3591" max="3591" width="8.75" style="15" bestFit="1" customWidth="1"/>
    <col min="3592" max="3592" width="5.08203125" style="15" bestFit="1" customWidth="1"/>
    <col min="3593" max="3594" width="5.58203125" style="15" bestFit="1" customWidth="1"/>
    <col min="3595" max="3595" width="10.5" style="15" customWidth="1"/>
    <col min="3596" max="3596" width="5.08203125" style="15" bestFit="1" customWidth="1"/>
    <col min="3597" max="3598" width="5.58203125" style="15" bestFit="1" customWidth="1"/>
    <col min="3599" max="3599" width="10.5" style="15" customWidth="1"/>
    <col min="3600" max="3600" width="5.08203125" style="15" bestFit="1" customWidth="1"/>
    <col min="3601" max="3602" width="5.58203125" style="15" bestFit="1" customWidth="1"/>
    <col min="3603" max="3603" width="10.5" style="15" customWidth="1"/>
    <col min="3604" max="3604" width="5.08203125" style="15" bestFit="1" customWidth="1"/>
    <col min="3605" max="3606" width="5.58203125" style="15" bestFit="1" customWidth="1"/>
    <col min="3607" max="3607" width="10.5" style="15" customWidth="1"/>
    <col min="3608" max="3608" width="5.08203125" style="15" bestFit="1" customWidth="1"/>
    <col min="3609" max="3610" width="5.58203125" style="15" bestFit="1" customWidth="1"/>
    <col min="3611" max="3611" width="7.33203125" style="15" customWidth="1"/>
    <col min="3612" max="3612" width="6.58203125" style="15" customWidth="1"/>
    <col min="3613" max="3613" width="8.5" style="15" customWidth="1"/>
    <col min="3614" max="3614" width="7.25" style="15" customWidth="1"/>
    <col min="3615" max="3615" width="7.75" style="15" customWidth="1"/>
    <col min="3616" max="3616" width="6.5" style="15" customWidth="1"/>
    <col min="3617" max="3619" width="0" style="15" hidden="1" customWidth="1"/>
    <col min="3620" max="3840" width="8.08203125" style="15"/>
    <col min="3841" max="3841" width="2.58203125" style="15" customWidth="1"/>
    <col min="3842" max="3842" width="8.08203125" style="15"/>
    <col min="3843" max="3843" width="9" style="15" customWidth="1"/>
    <col min="3844" max="3844" width="5.08203125" style="15" bestFit="1" customWidth="1"/>
    <col min="3845" max="3846" width="5.58203125" style="15" bestFit="1" customWidth="1"/>
    <col min="3847" max="3847" width="8.75" style="15" bestFit="1" customWidth="1"/>
    <col min="3848" max="3848" width="5.08203125" style="15" bestFit="1" customWidth="1"/>
    <col min="3849" max="3850" width="5.58203125" style="15" bestFit="1" customWidth="1"/>
    <col min="3851" max="3851" width="10.5" style="15" customWidth="1"/>
    <col min="3852" max="3852" width="5.08203125" style="15" bestFit="1" customWidth="1"/>
    <col min="3853" max="3854" width="5.58203125" style="15" bestFit="1" customWidth="1"/>
    <col min="3855" max="3855" width="10.5" style="15" customWidth="1"/>
    <col min="3856" max="3856" width="5.08203125" style="15" bestFit="1" customWidth="1"/>
    <col min="3857" max="3858" width="5.58203125" style="15" bestFit="1" customWidth="1"/>
    <col min="3859" max="3859" width="10.5" style="15" customWidth="1"/>
    <col min="3860" max="3860" width="5.08203125" style="15" bestFit="1" customWidth="1"/>
    <col min="3861" max="3862" width="5.58203125" style="15" bestFit="1" customWidth="1"/>
    <col min="3863" max="3863" width="10.5" style="15" customWidth="1"/>
    <col min="3864" max="3864" width="5.08203125" style="15" bestFit="1" customWidth="1"/>
    <col min="3865" max="3866" width="5.58203125" style="15" bestFit="1" customWidth="1"/>
    <col min="3867" max="3867" width="7.33203125" style="15" customWidth="1"/>
    <col min="3868" max="3868" width="6.58203125" style="15" customWidth="1"/>
    <col min="3869" max="3869" width="8.5" style="15" customWidth="1"/>
    <col min="3870" max="3870" width="7.25" style="15" customWidth="1"/>
    <col min="3871" max="3871" width="7.75" style="15" customWidth="1"/>
    <col min="3872" max="3872" width="6.5" style="15" customWidth="1"/>
    <col min="3873" max="3875" width="0" style="15" hidden="1" customWidth="1"/>
    <col min="3876" max="4096" width="8.08203125" style="15"/>
    <col min="4097" max="4097" width="2.58203125" style="15" customWidth="1"/>
    <col min="4098" max="4098" width="8.08203125" style="15"/>
    <col min="4099" max="4099" width="9" style="15" customWidth="1"/>
    <col min="4100" max="4100" width="5.08203125" style="15" bestFit="1" customWidth="1"/>
    <col min="4101" max="4102" width="5.58203125" style="15" bestFit="1" customWidth="1"/>
    <col min="4103" max="4103" width="8.75" style="15" bestFit="1" customWidth="1"/>
    <col min="4104" max="4104" width="5.08203125" style="15" bestFit="1" customWidth="1"/>
    <col min="4105" max="4106" width="5.58203125" style="15" bestFit="1" customWidth="1"/>
    <col min="4107" max="4107" width="10.5" style="15" customWidth="1"/>
    <col min="4108" max="4108" width="5.08203125" style="15" bestFit="1" customWidth="1"/>
    <col min="4109" max="4110" width="5.58203125" style="15" bestFit="1" customWidth="1"/>
    <col min="4111" max="4111" width="10.5" style="15" customWidth="1"/>
    <col min="4112" max="4112" width="5.08203125" style="15" bestFit="1" customWidth="1"/>
    <col min="4113" max="4114" width="5.58203125" style="15" bestFit="1" customWidth="1"/>
    <col min="4115" max="4115" width="10.5" style="15" customWidth="1"/>
    <col min="4116" max="4116" width="5.08203125" style="15" bestFit="1" customWidth="1"/>
    <col min="4117" max="4118" width="5.58203125" style="15" bestFit="1" customWidth="1"/>
    <col min="4119" max="4119" width="10.5" style="15" customWidth="1"/>
    <col min="4120" max="4120" width="5.08203125" style="15" bestFit="1" customWidth="1"/>
    <col min="4121" max="4122" width="5.58203125" style="15" bestFit="1" customWidth="1"/>
    <col min="4123" max="4123" width="7.33203125" style="15" customWidth="1"/>
    <col min="4124" max="4124" width="6.58203125" style="15" customWidth="1"/>
    <col min="4125" max="4125" width="8.5" style="15" customWidth="1"/>
    <col min="4126" max="4126" width="7.25" style="15" customWidth="1"/>
    <col min="4127" max="4127" width="7.75" style="15" customWidth="1"/>
    <col min="4128" max="4128" width="6.5" style="15" customWidth="1"/>
    <col min="4129" max="4131" width="0" style="15" hidden="1" customWidth="1"/>
    <col min="4132" max="4352" width="8.08203125" style="15"/>
    <col min="4353" max="4353" width="2.58203125" style="15" customWidth="1"/>
    <col min="4354" max="4354" width="8.08203125" style="15"/>
    <col min="4355" max="4355" width="9" style="15" customWidth="1"/>
    <col min="4356" max="4356" width="5.08203125" style="15" bestFit="1" customWidth="1"/>
    <col min="4357" max="4358" width="5.58203125" style="15" bestFit="1" customWidth="1"/>
    <col min="4359" max="4359" width="8.75" style="15" bestFit="1" customWidth="1"/>
    <col min="4360" max="4360" width="5.08203125" style="15" bestFit="1" customWidth="1"/>
    <col min="4361" max="4362" width="5.58203125" style="15" bestFit="1" customWidth="1"/>
    <col min="4363" max="4363" width="10.5" style="15" customWidth="1"/>
    <col min="4364" max="4364" width="5.08203125" style="15" bestFit="1" customWidth="1"/>
    <col min="4365" max="4366" width="5.58203125" style="15" bestFit="1" customWidth="1"/>
    <col min="4367" max="4367" width="10.5" style="15" customWidth="1"/>
    <col min="4368" max="4368" width="5.08203125" style="15" bestFit="1" customWidth="1"/>
    <col min="4369" max="4370" width="5.58203125" style="15" bestFit="1" customWidth="1"/>
    <col min="4371" max="4371" width="10.5" style="15" customWidth="1"/>
    <col min="4372" max="4372" width="5.08203125" style="15" bestFit="1" customWidth="1"/>
    <col min="4373" max="4374" width="5.58203125" style="15" bestFit="1" customWidth="1"/>
    <col min="4375" max="4375" width="10.5" style="15" customWidth="1"/>
    <col min="4376" max="4376" width="5.08203125" style="15" bestFit="1" customWidth="1"/>
    <col min="4377" max="4378" width="5.58203125" style="15" bestFit="1" customWidth="1"/>
    <col min="4379" max="4379" width="7.33203125" style="15" customWidth="1"/>
    <col min="4380" max="4380" width="6.58203125" style="15" customWidth="1"/>
    <col min="4381" max="4381" width="8.5" style="15" customWidth="1"/>
    <col min="4382" max="4382" width="7.25" style="15" customWidth="1"/>
    <col min="4383" max="4383" width="7.75" style="15" customWidth="1"/>
    <col min="4384" max="4384" width="6.5" style="15" customWidth="1"/>
    <col min="4385" max="4387" width="0" style="15" hidden="1" customWidth="1"/>
    <col min="4388" max="4608" width="8.08203125" style="15"/>
    <col min="4609" max="4609" width="2.58203125" style="15" customWidth="1"/>
    <col min="4610" max="4610" width="8.08203125" style="15"/>
    <col min="4611" max="4611" width="9" style="15" customWidth="1"/>
    <col min="4612" max="4612" width="5.08203125" style="15" bestFit="1" customWidth="1"/>
    <col min="4613" max="4614" width="5.58203125" style="15" bestFit="1" customWidth="1"/>
    <col min="4615" max="4615" width="8.75" style="15" bestFit="1" customWidth="1"/>
    <col min="4616" max="4616" width="5.08203125" style="15" bestFit="1" customWidth="1"/>
    <col min="4617" max="4618" width="5.58203125" style="15" bestFit="1" customWidth="1"/>
    <col min="4619" max="4619" width="10.5" style="15" customWidth="1"/>
    <col min="4620" max="4620" width="5.08203125" style="15" bestFit="1" customWidth="1"/>
    <col min="4621" max="4622" width="5.58203125" style="15" bestFit="1" customWidth="1"/>
    <col min="4623" max="4623" width="10.5" style="15" customWidth="1"/>
    <col min="4624" max="4624" width="5.08203125" style="15" bestFit="1" customWidth="1"/>
    <col min="4625" max="4626" width="5.58203125" style="15" bestFit="1" customWidth="1"/>
    <col min="4627" max="4627" width="10.5" style="15" customWidth="1"/>
    <col min="4628" max="4628" width="5.08203125" style="15" bestFit="1" customWidth="1"/>
    <col min="4629" max="4630" width="5.58203125" style="15" bestFit="1" customWidth="1"/>
    <col min="4631" max="4631" width="10.5" style="15" customWidth="1"/>
    <col min="4632" max="4632" width="5.08203125" style="15" bestFit="1" customWidth="1"/>
    <col min="4633" max="4634" width="5.58203125" style="15" bestFit="1" customWidth="1"/>
    <col min="4635" max="4635" width="7.33203125" style="15" customWidth="1"/>
    <col min="4636" max="4636" width="6.58203125" style="15" customWidth="1"/>
    <col min="4637" max="4637" width="8.5" style="15" customWidth="1"/>
    <col min="4638" max="4638" width="7.25" style="15" customWidth="1"/>
    <col min="4639" max="4639" width="7.75" style="15" customWidth="1"/>
    <col min="4640" max="4640" width="6.5" style="15" customWidth="1"/>
    <col min="4641" max="4643" width="0" style="15" hidden="1" customWidth="1"/>
    <col min="4644" max="4864" width="8.08203125" style="15"/>
    <col min="4865" max="4865" width="2.58203125" style="15" customWidth="1"/>
    <col min="4866" max="4866" width="8.08203125" style="15"/>
    <col min="4867" max="4867" width="9" style="15" customWidth="1"/>
    <col min="4868" max="4868" width="5.08203125" style="15" bestFit="1" customWidth="1"/>
    <col min="4869" max="4870" width="5.58203125" style="15" bestFit="1" customWidth="1"/>
    <col min="4871" max="4871" width="8.75" style="15" bestFit="1" customWidth="1"/>
    <col min="4872" max="4872" width="5.08203125" style="15" bestFit="1" customWidth="1"/>
    <col min="4873" max="4874" width="5.58203125" style="15" bestFit="1" customWidth="1"/>
    <col min="4875" max="4875" width="10.5" style="15" customWidth="1"/>
    <col min="4876" max="4876" width="5.08203125" style="15" bestFit="1" customWidth="1"/>
    <col min="4877" max="4878" width="5.58203125" style="15" bestFit="1" customWidth="1"/>
    <col min="4879" max="4879" width="10.5" style="15" customWidth="1"/>
    <col min="4880" max="4880" width="5.08203125" style="15" bestFit="1" customWidth="1"/>
    <col min="4881" max="4882" width="5.58203125" style="15" bestFit="1" customWidth="1"/>
    <col min="4883" max="4883" width="10.5" style="15" customWidth="1"/>
    <col min="4884" max="4884" width="5.08203125" style="15" bestFit="1" customWidth="1"/>
    <col min="4885" max="4886" width="5.58203125" style="15" bestFit="1" customWidth="1"/>
    <col min="4887" max="4887" width="10.5" style="15" customWidth="1"/>
    <col min="4888" max="4888" width="5.08203125" style="15" bestFit="1" customWidth="1"/>
    <col min="4889" max="4890" width="5.58203125" style="15" bestFit="1" customWidth="1"/>
    <col min="4891" max="4891" width="7.33203125" style="15" customWidth="1"/>
    <col min="4892" max="4892" width="6.58203125" style="15" customWidth="1"/>
    <col min="4893" max="4893" width="8.5" style="15" customWidth="1"/>
    <col min="4894" max="4894" width="7.25" style="15" customWidth="1"/>
    <col min="4895" max="4895" width="7.75" style="15" customWidth="1"/>
    <col min="4896" max="4896" width="6.5" style="15" customWidth="1"/>
    <col min="4897" max="4899" width="0" style="15" hidden="1" customWidth="1"/>
    <col min="4900" max="5120" width="8.08203125" style="15"/>
    <col min="5121" max="5121" width="2.58203125" style="15" customWidth="1"/>
    <col min="5122" max="5122" width="8.08203125" style="15"/>
    <col min="5123" max="5123" width="9" style="15" customWidth="1"/>
    <col min="5124" max="5124" width="5.08203125" style="15" bestFit="1" customWidth="1"/>
    <col min="5125" max="5126" width="5.58203125" style="15" bestFit="1" customWidth="1"/>
    <col min="5127" max="5127" width="8.75" style="15" bestFit="1" customWidth="1"/>
    <col min="5128" max="5128" width="5.08203125" style="15" bestFit="1" customWidth="1"/>
    <col min="5129" max="5130" width="5.58203125" style="15" bestFit="1" customWidth="1"/>
    <col min="5131" max="5131" width="10.5" style="15" customWidth="1"/>
    <col min="5132" max="5132" width="5.08203125" style="15" bestFit="1" customWidth="1"/>
    <col min="5133" max="5134" width="5.58203125" style="15" bestFit="1" customWidth="1"/>
    <col min="5135" max="5135" width="10.5" style="15" customWidth="1"/>
    <col min="5136" max="5136" width="5.08203125" style="15" bestFit="1" customWidth="1"/>
    <col min="5137" max="5138" width="5.58203125" style="15" bestFit="1" customWidth="1"/>
    <col min="5139" max="5139" width="10.5" style="15" customWidth="1"/>
    <col min="5140" max="5140" width="5.08203125" style="15" bestFit="1" customWidth="1"/>
    <col min="5141" max="5142" width="5.58203125" style="15" bestFit="1" customWidth="1"/>
    <col min="5143" max="5143" width="10.5" style="15" customWidth="1"/>
    <col min="5144" max="5144" width="5.08203125" style="15" bestFit="1" customWidth="1"/>
    <col min="5145" max="5146" width="5.58203125" style="15" bestFit="1" customWidth="1"/>
    <col min="5147" max="5147" width="7.33203125" style="15" customWidth="1"/>
    <col min="5148" max="5148" width="6.58203125" style="15" customWidth="1"/>
    <col min="5149" max="5149" width="8.5" style="15" customWidth="1"/>
    <col min="5150" max="5150" width="7.25" style="15" customWidth="1"/>
    <col min="5151" max="5151" width="7.75" style="15" customWidth="1"/>
    <col min="5152" max="5152" width="6.5" style="15" customWidth="1"/>
    <col min="5153" max="5155" width="0" style="15" hidden="1" customWidth="1"/>
    <col min="5156" max="5376" width="8.08203125" style="15"/>
    <col min="5377" max="5377" width="2.58203125" style="15" customWidth="1"/>
    <col min="5378" max="5378" width="8.08203125" style="15"/>
    <col min="5379" max="5379" width="9" style="15" customWidth="1"/>
    <col min="5380" max="5380" width="5.08203125" style="15" bestFit="1" customWidth="1"/>
    <col min="5381" max="5382" width="5.58203125" style="15" bestFit="1" customWidth="1"/>
    <col min="5383" max="5383" width="8.75" style="15" bestFit="1" customWidth="1"/>
    <col min="5384" max="5384" width="5.08203125" style="15" bestFit="1" customWidth="1"/>
    <col min="5385" max="5386" width="5.58203125" style="15" bestFit="1" customWidth="1"/>
    <col min="5387" max="5387" width="10.5" style="15" customWidth="1"/>
    <col min="5388" max="5388" width="5.08203125" style="15" bestFit="1" customWidth="1"/>
    <col min="5389" max="5390" width="5.58203125" style="15" bestFit="1" customWidth="1"/>
    <col min="5391" max="5391" width="10.5" style="15" customWidth="1"/>
    <col min="5392" max="5392" width="5.08203125" style="15" bestFit="1" customWidth="1"/>
    <col min="5393" max="5394" width="5.58203125" style="15" bestFit="1" customWidth="1"/>
    <col min="5395" max="5395" width="10.5" style="15" customWidth="1"/>
    <col min="5396" max="5396" width="5.08203125" style="15" bestFit="1" customWidth="1"/>
    <col min="5397" max="5398" width="5.58203125" style="15" bestFit="1" customWidth="1"/>
    <col min="5399" max="5399" width="10.5" style="15" customWidth="1"/>
    <col min="5400" max="5400" width="5.08203125" style="15" bestFit="1" customWidth="1"/>
    <col min="5401" max="5402" width="5.58203125" style="15" bestFit="1" customWidth="1"/>
    <col min="5403" max="5403" width="7.33203125" style="15" customWidth="1"/>
    <col min="5404" max="5404" width="6.58203125" style="15" customWidth="1"/>
    <col min="5405" max="5405" width="8.5" style="15" customWidth="1"/>
    <col min="5406" max="5406" width="7.25" style="15" customWidth="1"/>
    <col min="5407" max="5407" width="7.75" style="15" customWidth="1"/>
    <col min="5408" max="5408" width="6.5" style="15" customWidth="1"/>
    <col min="5409" max="5411" width="0" style="15" hidden="1" customWidth="1"/>
    <col min="5412" max="5632" width="8.08203125" style="15"/>
    <col min="5633" max="5633" width="2.58203125" style="15" customWidth="1"/>
    <col min="5634" max="5634" width="8.08203125" style="15"/>
    <col min="5635" max="5635" width="9" style="15" customWidth="1"/>
    <col min="5636" max="5636" width="5.08203125" style="15" bestFit="1" customWidth="1"/>
    <col min="5637" max="5638" width="5.58203125" style="15" bestFit="1" customWidth="1"/>
    <col min="5639" max="5639" width="8.75" style="15" bestFit="1" customWidth="1"/>
    <col min="5640" max="5640" width="5.08203125" style="15" bestFit="1" customWidth="1"/>
    <col min="5641" max="5642" width="5.58203125" style="15" bestFit="1" customWidth="1"/>
    <col min="5643" max="5643" width="10.5" style="15" customWidth="1"/>
    <col min="5644" max="5644" width="5.08203125" style="15" bestFit="1" customWidth="1"/>
    <col min="5645" max="5646" width="5.58203125" style="15" bestFit="1" customWidth="1"/>
    <col min="5647" max="5647" width="10.5" style="15" customWidth="1"/>
    <col min="5648" max="5648" width="5.08203125" style="15" bestFit="1" customWidth="1"/>
    <col min="5649" max="5650" width="5.58203125" style="15" bestFit="1" customWidth="1"/>
    <col min="5651" max="5651" width="10.5" style="15" customWidth="1"/>
    <col min="5652" max="5652" width="5.08203125" style="15" bestFit="1" customWidth="1"/>
    <col min="5653" max="5654" width="5.58203125" style="15" bestFit="1" customWidth="1"/>
    <col min="5655" max="5655" width="10.5" style="15" customWidth="1"/>
    <col min="5656" max="5656" width="5.08203125" style="15" bestFit="1" customWidth="1"/>
    <col min="5657" max="5658" width="5.58203125" style="15" bestFit="1" customWidth="1"/>
    <col min="5659" max="5659" width="7.33203125" style="15" customWidth="1"/>
    <col min="5660" max="5660" width="6.58203125" style="15" customWidth="1"/>
    <col min="5661" max="5661" width="8.5" style="15" customWidth="1"/>
    <col min="5662" max="5662" width="7.25" style="15" customWidth="1"/>
    <col min="5663" max="5663" width="7.75" style="15" customWidth="1"/>
    <col min="5664" max="5664" width="6.5" style="15" customWidth="1"/>
    <col min="5665" max="5667" width="0" style="15" hidden="1" customWidth="1"/>
    <col min="5668" max="5888" width="8.08203125" style="15"/>
    <col min="5889" max="5889" width="2.58203125" style="15" customWidth="1"/>
    <col min="5890" max="5890" width="8.08203125" style="15"/>
    <col min="5891" max="5891" width="9" style="15" customWidth="1"/>
    <col min="5892" max="5892" width="5.08203125" style="15" bestFit="1" customWidth="1"/>
    <col min="5893" max="5894" width="5.58203125" style="15" bestFit="1" customWidth="1"/>
    <col min="5895" max="5895" width="8.75" style="15" bestFit="1" customWidth="1"/>
    <col min="5896" max="5896" width="5.08203125" style="15" bestFit="1" customWidth="1"/>
    <col min="5897" max="5898" width="5.58203125" style="15" bestFit="1" customWidth="1"/>
    <col min="5899" max="5899" width="10.5" style="15" customWidth="1"/>
    <col min="5900" max="5900" width="5.08203125" style="15" bestFit="1" customWidth="1"/>
    <col min="5901" max="5902" width="5.58203125" style="15" bestFit="1" customWidth="1"/>
    <col min="5903" max="5903" width="10.5" style="15" customWidth="1"/>
    <col min="5904" max="5904" width="5.08203125" style="15" bestFit="1" customWidth="1"/>
    <col min="5905" max="5906" width="5.58203125" style="15" bestFit="1" customWidth="1"/>
    <col min="5907" max="5907" width="10.5" style="15" customWidth="1"/>
    <col min="5908" max="5908" width="5.08203125" style="15" bestFit="1" customWidth="1"/>
    <col min="5909" max="5910" width="5.58203125" style="15" bestFit="1" customWidth="1"/>
    <col min="5911" max="5911" width="10.5" style="15" customWidth="1"/>
    <col min="5912" max="5912" width="5.08203125" style="15" bestFit="1" customWidth="1"/>
    <col min="5913" max="5914" width="5.58203125" style="15" bestFit="1" customWidth="1"/>
    <col min="5915" max="5915" width="7.33203125" style="15" customWidth="1"/>
    <col min="5916" max="5916" width="6.58203125" style="15" customWidth="1"/>
    <col min="5917" max="5917" width="8.5" style="15" customWidth="1"/>
    <col min="5918" max="5918" width="7.25" style="15" customWidth="1"/>
    <col min="5919" max="5919" width="7.75" style="15" customWidth="1"/>
    <col min="5920" max="5920" width="6.5" style="15" customWidth="1"/>
    <col min="5921" max="5923" width="0" style="15" hidden="1" customWidth="1"/>
    <col min="5924" max="6144" width="8.08203125" style="15"/>
    <col min="6145" max="6145" width="2.58203125" style="15" customWidth="1"/>
    <col min="6146" max="6146" width="8.08203125" style="15"/>
    <col min="6147" max="6147" width="9" style="15" customWidth="1"/>
    <col min="6148" max="6148" width="5.08203125" style="15" bestFit="1" customWidth="1"/>
    <col min="6149" max="6150" width="5.58203125" style="15" bestFit="1" customWidth="1"/>
    <col min="6151" max="6151" width="8.75" style="15" bestFit="1" customWidth="1"/>
    <col min="6152" max="6152" width="5.08203125" style="15" bestFit="1" customWidth="1"/>
    <col min="6153" max="6154" width="5.58203125" style="15" bestFit="1" customWidth="1"/>
    <col min="6155" max="6155" width="10.5" style="15" customWidth="1"/>
    <col min="6156" max="6156" width="5.08203125" style="15" bestFit="1" customWidth="1"/>
    <col min="6157" max="6158" width="5.58203125" style="15" bestFit="1" customWidth="1"/>
    <col min="6159" max="6159" width="10.5" style="15" customWidth="1"/>
    <col min="6160" max="6160" width="5.08203125" style="15" bestFit="1" customWidth="1"/>
    <col min="6161" max="6162" width="5.58203125" style="15" bestFit="1" customWidth="1"/>
    <col min="6163" max="6163" width="10.5" style="15" customWidth="1"/>
    <col min="6164" max="6164" width="5.08203125" style="15" bestFit="1" customWidth="1"/>
    <col min="6165" max="6166" width="5.58203125" style="15" bestFit="1" customWidth="1"/>
    <col min="6167" max="6167" width="10.5" style="15" customWidth="1"/>
    <col min="6168" max="6168" width="5.08203125" style="15" bestFit="1" customWidth="1"/>
    <col min="6169" max="6170" width="5.58203125" style="15" bestFit="1" customWidth="1"/>
    <col min="6171" max="6171" width="7.33203125" style="15" customWidth="1"/>
    <col min="6172" max="6172" width="6.58203125" style="15" customWidth="1"/>
    <col min="6173" max="6173" width="8.5" style="15" customWidth="1"/>
    <col min="6174" max="6174" width="7.25" style="15" customWidth="1"/>
    <col min="6175" max="6175" width="7.75" style="15" customWidth="1"/>
    <col min="6176" max="6176" width="6.5" style="15" customWidth="1"/>
    <col min="6177" max="6179" width="0" style="15" hidden="1" customWidth="1"/>
    <col min="6180" max="6400" width="8.08203125" style="15"/>
    <col min="6401" max="6401" width="2.58203125" style="15" customWidth="1"/>
    <col min="6402" max="6402" width="8.08203125" style="15"/>
    <col min="6403" max="6403" width="9" style="15" customWidth="1"/>
    <col min="6404" max="6404" width="5.08203125" style="15" bestFit="1" customWidth="1"/>
    <col min="6405" max="6406" width="5.58203125" style="15" bestFit="1" customWidth="1"/>
    <col min="6407" max="6407" width="8.75" style="15" bestFit="1" customWidth="1"/>
    <col min="6408" max="6408" width="5.08203125" style="15" bestFit="1" customWidth="1"/>
    <col min="6409" max="6410" width="5.58203125" style="15" bestFit="1" customWidth="1"/>
    <col min="6411" max="6411" width="10.5" style="15" customWidth="1"/>
    <col min="6412" max="6412" width="5.08203125" style="15" bestFit="1" customWidth="1"/>
    <col min="6413" max="6414" width="5.58203125" style="15" bestFit="1" customWidth="1"/>
    <col min="6415" max="6415" width="10.5" style="15" customWidth="1"/>
    <col min="6416" max="6416" width="5.08203125" style="15" bestFit="1" customWidth="1"/>
    <col min="6417" max="6418" width="5.58203125" style="15" bestFit="1" customWidth="1"/>
    <col min="6419" max="6419" width="10.5" style="15" customWidth="1"/>
    <col min="6420" max="6420" width="5.08203125" style="15" bestFit="1" customWidth="1"/>
    <col min="6421" max="6422" width="5.58203125" style="15" bestFit="1" customWidth="1"/>
    <col min="6423" max="6423" width="10.5" style="15" customWidth="1"/>
    <col min="6424" max="6424" width="5.08203125" style="15" bestFit="1" customWidth="1"/>
    <col min="6425" max="6426" width="5.58203125" style="15" bestFit="1" customWidth="1"/>
    <col min="6427" max="6427" width="7.33203125" style="15" customWidth="1"/>
    <col min="6428" max="6428" width="6.58203125" style="15" customWidth="1"/>
    <col min="6429" max="6429" width="8.5" style="15" customWidth="1"/>
    <col min="6430" max="6430" width="7.25" style="15" customWidth="1"/>
    <col min="6431" max="6431" width="7.75" style="15" customWidth="1"/>
    <col min="6432" max="6432" width="6.5" style="15" customWidth="1"/>
    <col min="6433" max="6435" width="0" style="15" hidden="1" customWidth="1"/>
    <col min="6436" max="6656" width="8.08203125" style="15"/>
    <col min="6657" max="6657" width="2.58203125" style="15" customWidth="1"/>
    <col min="6658" max="6658" width="8.08203125" style="15"/>
    <col min="6659" max="6659" width="9" style="15" customWidth="1"/>
    <col min="6660" max="6660" width="5.08203125" style="15" bestFit="1" customWidth="1"/>
    <col min="6661" max="6662" width="5.58203125" style="15" bestFit="1" customWidth="1"/>
    <col min="6663" max="6663" width="8.75" style="15" bestFit="1" customWidth="1"/>
    <col min="6664" max="6664" width="5.08203125" style="15" bestFit="1" customWidth="1"/>
    <col min="6665" max="6666" width="5.58203125" style="15" bestFit="1" customWidth="1"/>
    <col min="6667" max="6667" width="10.5" style="15" customWidth="1"/>
    <col min="6668" max="6668" width="5.08203125" style="15" bestFit="1" customWidth="1"/>
    <col min="6669" max="6670" width="5.58203125" style="15" bestFit="1" customWidth="1"/>
    <col min="6671" max="6671" width="10.5" style="15" customWidth="1"/>
    <col min="6672" max="6672" width="5.08203125" style="15" bestFit="1" customWidth="1"/>
    <col min="6673" max="6674" width="5.58203125" style="15" bestFit="1" customWidth="1"/>
    <col min="6675" max="6675" width="10.5" style="15" customWidth="1"/>
    <col min="6676" max="6676" width="5.08203125" style="15" bestFit="1" customWidth="1"/>
    <col min="6677" max="6678" width="5.58203125" style="15" bestFit="1" customWidth="1"/>
    <col min="6679" max="6679" width="10.5" style="15" customWidth="1"/>
    <col min="6680" max="6680" width="5.08203125" style="15" bestFit="1" customWidth="1"/>
    <col min="6681" max="6682" width="5.58203125" style="15" bestFit="1" customWidth="1"/>
    <col min="6683" max="6683" width="7.33203125" style="15" customWidth="1"/>
    <col min="6684" max="6684" width="6.58203125" style="15" customWidth="1"/>
    <col min="6685" max="6685" width="8.5" style="15" customWidth="1"/>
    <col min="6686" max="6686" width="7.25" style="15" customWidth="1"/>
    <col min="6687" max="6687" width="7.75" style="15" customWidth="1"/>
    <col min="6688" max="6688" width="6.5" style="15" customWidth="1"/>
    <col min="6689" max="6691" width="0" style="15" hidden="1" customWidth="1"/>
    <col min="6692" max="6912" width="8.08203125" style="15"/>
    <col min="6913" max="6913" width="2.58203125" style="15" customWidth="1"/>
    <col min="6914" max="6914" width="8.08203125" style="15"/>
    <col min="6915" max="6915" width="9" style="15" customWidth="1"/>
    <col min="6916" max="6916" width="5.08203125" style="15" bestFit="1" customWidth="1"/>
    <col min="6917" max="6918" width="5.58203125" style="15" bestFit="1" customWidth="1"/>
    <col min="6919" max="6919" width="8.75" style="15" bestFit="1" customWidth="1"/>
    <col min="6920" max="6920" width="5.08203125" style="15" bestFit="1" customWidth="1"/>
    <col min="6921" max="6922" width="5.58203125" style="15" bestFit="1" customWidth="1"/>
    <col min="6923" max="6923" width="10.5" style="15" customWidth="1"/>
    <col min="6924" max="6924" width="5.08203125" style="15" bestFit="1" customWidth="1"/>
    <col min="6925" max="6926" width="5.58203125" style="15" bestFit="1" customWidth="1"/>
    <col min="6927" max="6927" width="10.5" style="15" customWidth="1"/>
    <col min="6928" max="6928" width="5.08203125" style="15" bestFit="1" customWidth="1"/>
    <col min="6929" max="6930" width="5.58203125" style="15" bestFit="1" customWidth="1"/>
    <col min="6931" max="6931" width="10.5" style="15" customWidth="1"/>
    <col min="6932" max="6932" width="5.08203125" style="15" bestFit="1" customWidth="1"/>
    <col min="6933" max="6934" width="5.58203125" style="15" bestFit="1" customWidth="1"/>
    <col min="6935" max="6935" width="10.5" style="15" customWidth="1"/>
    <col min="6936" max="6936" width="5.08203125" style="15" bestFit="1" customWidth="1"/>
    <col min="6937" max="6938" width="5.58203125" style="15" bestFit="1" customWidth="1"/>
    <col min="6939" max="6939" width="7.33203125" style="15" customWidth="1"/>
    <col min="6940" max="6940" width="6.58203125" style="15" customWidth="1"/>
    <col min="6941" max="6941" width="8.5" style="15" customWidth="1"/>
    <col min="6942" max="6942" width="7.25" style="15" customWidth="1"/>
    <col min="6943" max="6943" width="7.75" style="15" customWidth="1"/>
    <col min="6944" max="6944" width="6.5" style="15" customWidth="1"/>
    <col min="6945" max="6947" width="0" style="15" hidden="1" customWidth="1"/>
    <col min="6948" max="7168" width="8.08203125" style="15"/>
    <col min="7169" max="7169" width="2.58203125" style="15" customWidth="1"/>
    <col min="7170" max="7170" width="8.08203125" style="15"/>
    <col min="7171" max="7171" width="9" style="15" customWidth="1"/>
    <col min="7172" max="7172" width="5.08203125" style="15" bestFit="1" customWidth="1"/>
    <col min="7173" max="7174" width="5.58203125" style="15" bestFit="1" customWidth="1"/>
    <col min="7175" max="7175" width="8.75" style="15" bestFit="1" customWidth="1"/>
    <col min="7176" max="7176" width="5.08203125" style="15" bestFit="1" customWidth="1"/>
    <col min="7177" max="7178" width="5.58203125" style="15" bestFit="1" customWidth="1"/>
    <col min="7179" max="7179" width="10.5" style="15" customWidth="1"/>
    <col min="7180" max="7180" width="5.08203125" style="15" bestFit="1" customWidth="1"/>
    <col min="7181" max="7182" width="5.58203125" style="15" bestFit="1" customWidth="1"/>
    <col min="7183" max="7183" width="10.5" style="15" customWidth="1"/>
    <col min="7184" max="7184" width="5.08203125" style="15" bestFit="1" customWidth="1"/>
    <col min="7185" max="7186" width="5.58203125" style="15" bestFit="1" customWidth="1"/>
    <col min="7187" max="7187" width="10.5" style="15" customWidth="1"/>
    <col min="7188" max="7188" width="5.08203125" style="15" bestFit="1" customWidth="1"/>
    <col min="7189" max="7190" width="5.58203125" style="15" bestFit="1" customWidth="1"/>
    <col min="7191" max="7191" width="10.5" style="15" customWidth="1"/>
    <col min="7192" max="7192" width="5.08203125" style="15" bestFit="1" customWidth="1"/>
    <col min="7193" max="7194" width="5.58203125" style="15" bestFit="1" customWidth="1"/>
    <col min="7195" max="7195" width="7.33203125" style="15" customWidth="1"/>
    <col min="7196" max="7196" width="6.58203125" style="15" customWidth="1"/>
    <col min="7197" max="7197" width="8.5" style="15" customWidth="1"/>
    <col min="7198" max="7198" width="7.25" style="15" customWidth="1"/>
    <col min="7199" max="7199" width="7.75" style="15" customWidth="1"/>
    <col min="7200" max="7200" width="6.5" style="15" customWidth="1"/>
    <col min="7201" max="7203" width="0" style="15" hidden="1" customWidth="1"/>
    <col min="7204" max="7424" width="8.08203125" style="15"/>
    <col min="7425" max="7425" width="2.58203125" style="15" customWidth="1"/>
    <col min="7426" max="7426" width="8.08203125" style="15"/>
    <col min="7427" max="7427" width="9" style="15" customWidth="1"/>
    <col min="7428" max="7428" width="5.08203125" style="15" bestFit="1" customWidth="1"/>
    <col min="7429" max="7430" width="5.58203125" style="15" bestFit="1" customWidth="1"/>
    <col min="7431" max="7431" width="8.75" style="15" bestFit="1" customWidth="1"/>
    <col min="7432" max="7432" width="5.08203125" style="15" bestFit="1" customWidth="1"/>
    <col min="7433" max="7434" width="5.58203125" style="15" bestFit="1" customWidth="1"/>
    <col min="7435" max="7435" width="10.5" style="15" customWidth="1"/>
    <col min="7436" max="7436" width="5.08203125" style="15" bestFit="1" customWidth="1"/>
    <col min="7437" max="7438" width="5.58203125" style="15" bestFit="1" customWidth="1"/>
    <col min="7439" max="7439" width="10.5" style="15" customWidth="1"/>
    <col min="7440" max="7440" width="5.08203125" style="15" bestFit="1" customWidth="1"/>
    <col min="7441" max="7442" width="5.58203125" style="15" bestFit="1" customWidth="1"/>
    <col min="7443" max="7443" width="10.5" style="15" customWidth="1"/>
    <col min="7444" max="7444" width="5.08203125" style="15" bestFit="1" customWidth="1"/>
    <col min="7445" max="7446" width="5.58203125" style="15" bestFit="1" customWidth="1"/>
    <col min="7447" max="7447" width="10.5" style="15" customWidth="1"/>
    <col min="7448" max="7448" width="5.08203125" style="15" bestFit="1" customWidth="1"/>
    <col min="7449" max="7450" width="5.58203125" style="15" bestFit="1" customWidth="1"/>
    <col min="7451" max="7451" width="7.33203125" style="15" customWidth="1"/>
    <col min="7452" max="7452" width="6.58203125" style="15" customWidth="1"/>
    <col min="7453" max="7453" width="8.5" style="15" customWidth="1"/>
    <col min="7454" max="7454" width="7.25" style="15" customWidth="1"/>
    <col min="7455" max="7455" width="7.75" style="15" customWidth="1"/>
    <col min="7456" max="7456" width="6.5" style="15" customWidth="1"/>
    <col min="7457" max="7459" width="0" style="15" hidden="1" customWidth="1"/>
    <col min="7460" max="7680" width="8.08203125" style="15"/>
    <col min="7681" max="7681" width="2.58203125" style="15" customWidth="1"/>
    <col min="7682" max="7682" width="8.08203125" style="15"/>
    <col min="7683" max="7683" width="9" style="15" customWidth="1"/>
    <col min="7684" max="7684" width="5.08203125" style="15" bestFit="1" customWidth="1"/>
    <col min="7685" max="7686" width="5.58203125" style="15" bestFit="1" customWidth="1"/>
    <col min="7687" max="7687" width="8.75" style="15" bestFit="1" customWidth="1"/>
    <col min="7688" max="7688" width="5.08203125" style="15" bestFit="1" customWidth="1"/>
    <col min="7689" max="7690" width="5.58203125" style="15" bestFit="1" customWidth="1"/>
    <col min="7691" max="7691" width="10.5" style="15" customWidth="1"/>
    <col min="7692" max="7692" width="5.08203125" style="15" bestFit="1" customWidth="1"/>
    <col min="7693" max="7694" width="5.58203125" style="15" bestFit="1" customWidth="1"/>
    <col min="7695" max="7695" width="10.5" style="15" customWidth="1"/>
    <col min="7696" max="7696" width="5.08203125" style="15" bestFit="1" customWidth="1"/>
    <col min="7697" max="7698" width="5.58203125" style="15" bestFit="1" customWidth="1"/>
    <col min="7699" max="7699" width="10.5" style="15" customWidth="1"/>
    <col min="7700" max="7700" width="5.08203125" style="15" bestFit="1" customWidth="1"/>
    <col min="7701" max="7702" width="5.58203125" style="15" bestFit="1" customWidth="1"/>
    <col min="7703" max="7703" width="10.5" style="15" customWidth="1"/>
    <col min="7704" max="7704" width="5.08203125" style="15" bestFit="1" customWidth="1"/>
    <col min="7705" max="7706" width="5.58203125" style="15" bestFit="1" customWidth="1"/>
    <col min="7707" max="7707" width="7.33203125" style="15" customWidth="1"/>
    <col min="7708" max="7708" width="6.58203125" style="15" customWidth="1"/>
    <col min="7709" max="7709" width="8.5" style="15" customWidth="1"/>
    <col min="7710" max="7710" width="7.25" style="15" customWidth="1"/>
    <col min="7711" max="7711" width="7.75" style="15" customWidth="1"/>
    <col min="7712" max="7712" width="6.5" style="15" customWidth="1"/>
    <col min="7713" max="7715" width="0" style="15" hidden="1" customWidth="1"/>
    <col min="7716" max="7936" width="8.08203125" style="15"/>
    <col min="7937" max="7937" width="2.58203125" style="15" customWidth="1"/>
    <col min="7938" max="7938" width="8.08203125" style="15"/>
    <col min="7939" max="7939" width="9" style="15" customWidth="1"/>
    <col min="7940" max="7940" width="5.08203125" style="15" bestFit="1" customWidth="1"/>
    <col min="7941" max="7942" width="5.58203125" style="15" bestFit="1" customWidth="1"/>
    <col min="7943" max="7943" width="8.75" style="15" bestFit="1" customWidth="1"/>
    <col min="7944" max="7944" width="5.08203125" style="15" bestFit="1" customWidth="1"/>
    <col min="7945" max="7946" width="5.58203125" style="15" bestFit="1" customWidth="1"/>
    <col min="7947" max="7947" width="10.5" style="15" customWidth="1"/>
    <col min="7948" max="7948" width="5.08203125" style="15" bestFit="1" customWidth="1"/>
    <col min="7949" max="7950" width="5.58203125" style="15" bestFit="1" customWidth="1"/>
    <col min="7951" max="7951" width="10.5" style="15" customWidth="1"/>
    <col min="7952" max="7952" width="5.08203125" style="15" bestFit="1" customWidth="1"/>
    <col min="7953" max="7954" width="5.58203125" style="15" bestFit="1" customWidth="1"/>
    <col min="7955" max="7955" width="10.5" style="15" customWidth="1"/>
    <col min="7956" max="7956" width="5.08203125" style="15" bestFit="1" customWidth="1"/>
    <col min="7957" max="7958" width="5.58203125" style="15" bestFit="1" customWidth="1"/>
    <col min="7959" max="7959" width="10.5" style="15" customWidth="1"/>
    <col min="7960" max="7960" width="5.08203125" style="15" bestFit="1" customWidth="1"/>
    <col min="7961" max="7962" width="5.58203125" style="15" bestFit="1" customWidth="1"/>
    <col min="7963" max="7963" width="7.33203125" style="15" customWidth="1"/>
    <col min="7964" max="7964" width="6.58203125" style="15" customWidth="1"/>
    <col min="7965" max="7965" width="8.5" style="15" customWidth="1"/>
    <col min="7966" max="7966" width="7.25" style="15" customWidth="1"/>
    <col min="7967" max="7967" width="7.75" style="15" customWidth="1"/>
    <col min="7968" max="7968" width="6.5" style="15" customWidth="1"/>
    <col min="7969" max="7971" width="0" style="15" hidden="1" customWidth="1"/>
    <col min="7972" max="8192" width="8.08203125" style="15"/>
    <col min="8193" max="8193" width="2.58203125" style="15" customWidth="1"/>
    <col min="8194" max="8194" width="8.08203125" style="15"/>
    <col min="8195" max="8195" width="9" style="15" customWidth="1"/>
    <col min="8196" max="8196" width="5.08203125" style="15" bestFit="1" customWidth="1"/>
    <col min="8197" max="8198" width="5.58203125" style="15" bestFit="1" customWidth="1"/>
    <col min="8199" max="8199" width="8.75" style="15" bestFit="1" customWidth="1"/>
    <col min="8200" max="8200" width="5.08203125" style="15" bestFit="1" customWidth="1"/>
    <col min="8201" max="8202" width="5.58203125" style="15" bestFit="1" customWidth="1"/>
    <col min="8203" max="8203" width="10.5" style="15" customWidth="1"/>
    <col min="8204" max="8204" width="5.08203125" style="15" bestFit="1" customWidth="1"/>
    <col min="8205" max="8206" width="5.58203125" style="15" bestFit="1" customWidth="1"/>
    <col min="8207" max="8207" width="10.5" style="15" customWidth="1"/>
    <col min="8208" max="8208" width="5.08203125" style="15" bestFit="1" customWidth="1"/>
    <col min="8209" max="8210" width="5.58203125" style="15" bestFit="1" customWidth="1"/>
    <col min="8211" max="8211" width="10.5" style="15" customWidth="1"/>
    <col min="8212" max="8212" width="5.08203125" style="15" bestFit="1" customWidth="1"/>
    <col min="8213" max="8214" width="5.58203125" style="15" bestFit="1" customWidth="1"/>
    <col min="8215" max="8215" width="10.5" style="15" customWidth="1"/>
    <col min="8216" max="8216" width="5.08203125" style="15" bestFit="1" customWidth="1"/>
    <col min="8217" max="8218" width="5.58203125" style="15" bestFit="1" customWidth="1"/>
    <col min="8219" max="8219" width="7.33203125" style="15" customWidth="1"/>
    <col min="8220" max="8220" width="6.58203125" style="15" customWidth="1"/>
    <col min="8221" max="8221" width="8.5" style="15" customWidth="1"/>
    <col min="8222" max="8222" width="7.25" style="15" customWidth="1"/>
    <col min="8223" max="8223" width="7.75" style="15" customWidth="1"/>
    <col min="8224" max="8224" width="6.5" style="15" customWidth="1"/>
    <col min="8225" max="8227" width="0" style="15" hidden="1" customWidth="1"/>
    <col min="8228" max="8448" width="8.08203125" style="15"/>
    <col min="8449" max="8449" width="2.58203125" style="15" customWidth="1"/>
    <col min="8450" max="8450" width="8.08203125" style="15"/>
    <col min="8451" max="8451" width="9" style="15" customWidth="1"/>
    <col min="8452" max="8452" width="5.08203125" style="15" bestFit="1" customWidth="1"/>
    <col min="8453" max="8454" width="5.58203125" style="15" bestFit="1" customWidth="1"/>
    <col min="8455" max="8455" width="8.75" style="15" bestFit="1" customWidth="1"/>
    <col min="8456" max="8456" width="5.08203125" style="15" bestFit="1" customWidth="1"/>
    <col min="8457" max="8458" width="5.58203125" style="15" bestFit="1" customWidth="1"/>
    <col min="8459" max="8459" width="10.5" style="15" customWidth="1"/>
    <col min="8460" max="8460" width="5.08203125" style="15" bestFit="1" customWidth="1"/>
    <col min="8461" max="8462" width="5.58203125" style="15" bestFit="1" customWidth="1"/>
    <col min="8463" max="8463" width="10.5" style="15" customWidth="1"/>
    <col min="8464" max="8464" width="5.08203125" style="15" bestFit="1" customWidth="1"/>
    <col min="8465" max="8466" width="5.58203125" style="15" bestFit="1" customWidth="1"/>
    <col min="8467" max="8467" width="10.5" style="15" customWidth="1"/>
    <col min="8468" max="8468" width="5.08203125" style="15" bestFit="1" customWidth="1"/>
    <col min="8469" max="8470" width="5.58203125" style="15" bestFit="1" customWidth="1"/>
    <col min="8471" max="8471" width="10.5" style="15" customWidth="1"/>
    <col min="8472" max="8472" width="5.08203125" style="15" bestFit="1" customWidth="1"/>
    <col min="8473" max="8474" width="5.58203125" style="15" bestFit="1" customWidth="1"/>
    <col min="8475" max="8475" width="7.33203125" style="15" customWidth="1"/>
    <col min="8476" max="8476" width="6.58203125" style="15" customWidth="1"/>
    <col min="8477" max="8477" width="8.5" style="15" customWidth="1"/>
    <col min="8478" max="8478" width="7.25" style="15" customWidth="1"/>
    <col min="8479" max="8479" width="7.75" style="15" customWidth="1"/>
    <col min="8480" max="8480" width="6.5" style="15" customWidth="1"/>
    <col min="8481" max="8483" width="0" style="15" hidden="1" customWidth="1"/>
    <col min="8484" max="8704" width="8.08203125" style="15"/>
    <col min="8705" max="8705" width="2.58203125" style="15" customWidth="1"/>
    <col min="8706" max="8706" width="8.08203125" style="15"/>
    <col min="8707" max="8707" width="9" style="15" customWidth="1"/>
    <col min="8708" max="8708" width="5.08203125" style="15" bestFit="1" customWidth="1"/>
    <col min="8709" max="8710" width="5.58203125" style="15" bestFit="1" customWidth="1"/>
    <col min="8711" max="8711" width="8.75" style="15" bestFit="1" customWidth="1"/>
    <col min="8712" max="8712" width="5.08203125" style="15" bestFit="1" customWidth="1"/>
    <col min="8713" max="8714" width="5.58203125" style="15" bestFit="1" customWidth="1"/>
    <col min="8715" max="8715" width="10.5" style="15" customWidth="1"/>
    <col min="8716" max="8716" width="5.08203125" style="15" bestFit="1" customWidth="1"/>
    <col min="8717" max="8718" width="5.58203125" style="15" bestFit="1" customWidth="1"/>
    <col min="8719" max="8719" width="10.5" style="15" customWidth="1"/>
    <col min="8720" max="8720" width="5.08203125" style="15" bestFit="1" customWidth="1"/>
    <col min="8721" max="8722" width="5.58203125" style="15" bestFit="1" customWidth="1"/>
    <col min="8723" max="8723" width="10.5" style="15" customWidth="1"/>
    <col min="8724" max="8724" width="5.08203125" style="15" bestFit="1" customWidth="1"/>
    <col min="8725" max="8726" width="5.58203125" style="15" bestFit="1" customWidth="1"/>
    <col min="8727" max="8727" width="10.5" style="15" customWidth="1"/>
    <col min="8728" max="8728" width="5.08203125" style="15" bestFit="1" customWidth="1"/>
    <col min="8729" max="8730" width="5.58203125" style="15" bestFit="1" customWidth="1"/>
    <col min="8731" max="8731" width="7.33203125" style="15" customWidth="1"/>
    <col min="8732" max="8732" width="6.58203125" style="15" customWidth="1"/>
    <col min="8733" max="8733" width="8.5" style="15" customWidth="1"/>
    <col min="8734" max="8734" width="7.25" style="15" customWidth="1"/>
    <col min="8735" max="8735" width="7.75" style="15" customWidth="1"/>
    <col min="8736" max="8736" width="6.5" style="15" customWidth="1"/>
    <col min="8737" max="8739" width="0" style="15" hidden="1" customWidth="1"/>
    <col min="8740" max="8960" width="8.08203125" style="15"/>
    <col min="8961" max="8961" width="2.58203125" style="15" customWidth="1"/>
    <col min="8962" max="8962" width="8.08203125" style="15"/>
    <col min="8963" max="8963" width="9" style="15" customWidth="1"/>
    <col min="8964" max="8964" width="5.08203125" style="15" bestFit="1" customWidth="1"/>
    <col min="8965" max="8966" width="5.58203125" style="15" bestFit="1" customWidth="1"/>
    <col min="8967" max="8967" width="8.75" style="15" bestFit="1" customWidth="1"/>
    <col min="8968" max="8968" width="5.08203125" style="15" bestFit="1" customWidth="1"/>
    <col min="8969" max="8970" width="5.58203125" style="15" bestFit="1" customWidth="1"/>
    <col min="8971" max="8971" width="10.5" style="15" customWidth="1"/>
    <col min="8972" max="8972" width="5.08203125" style="15" bestFit="1" customWidth="1"/>
    <col min="8973" max="8974" width="5.58203125" style="15" bestFit="1" customWidth="1"/>
    <col min="8975" max="8975" width="10.5" style="15" customWidth="1"/>
    <col min="8976" max="8976" width="5.08203125" style="15" bestFit="1" customWidth="1"/>
    <col min="8977" max="8978" width="5.58203125" style="15" bestFit="1" customWidth="1"/>
    <col min="8979" max="8979" width="10.5" style="15" customWidth="1"/>
    <col min="8980" max="8980" width="5.08203125" style="15" bestFit="1" customWidth="1"/>
    <col min="8981" max="8982" width="5.58203125" style="15" bestFit="1" customWidth="1"/>
    <col min="8983" max="8983" width="10.5" style="15" customWidth="1"/>
    <col min="8984" max="8984" width="5.08203125" style="15" bestFit="1" customWidth="1"/>
    <col min="8985" max="8986" width="5.58203125" style="15" bestFit="1" customWidth="1"/>
    <col min="8987" max="8987" width="7.33203125" style="15" customWidth="1"/>
    <col min="8988" max="8988" width="6.58203125" style="15" customWidth="1"/>
    <col min="8989" max="8989" width="8.5" style="15" customWidth="1"/>
    <col min="8990" max="8990" width="7.25" style="15" customWidth="1"/>
    <col min="8991" max="8991" width="7.75" style="15" customWidth="1"/>
    <col min="8992" max="8992" width="6.5" style="15" customWidth="1"/>
    <col min="8993" max="8995" width="0" style="15" hidden="1" customWidth="1"/>
    <col min="8996" max="9216" width="8.08203125" style="15"/>
    <col min="9217" max="9217" width="2.58203125" style="15" customWidth="1"/>
    <col min="9218" max="9218" width="8.08203125" style="15"/>
    <col min="9219" max="9219" width="9" style="15" customWidth="1"/>
    <col min="9220" max="9220" width="5.08203125" style="15" bestFit="1" customWidth="1"/>
    <col min="9221" max="9222" width="5.58203125" style="15" bestFit="1" customWidth="1"/>
    <col min="9223" max="9223" width="8.75" style="15" bestFit="1" customWidth="1"/>
    <col min="9224" max="9224" width="5.08203125" style="15" bestFit="1" customWidth="1"/>
    <col min="9225" max="9226" width="5.58203125" style="15" bestFit="1" customWidth="1"/>
    <col min="9227" max="9227" width="10.5" style="15" customWidth="1"/>
    <col min="9228" max="9228" width="5.08203125" style="15" bestFit="1" customWidth="1"/>
    <col min="9229" max="9230" width="5.58203125" style="15" bestFit="1" customWidth="1"/>
    <col min="9231" max="9231" width="10.5" style="15" customWidth="1"/>
    <col min="9232" max="9232" width="5.08203125" style="15" bestFit="1" customWidth="1"/>
    <col min="9233" max="9234" width="5.58203125" style="15" bestFit="1" customWidth="1"/>
    <col min="9235" max="9235" width="10.5" style="15" customWidth="1"/>
    <col min="9236" max="9236" width="5.08203125" style="15" bestFit="1" customWidth="1"/>
    <col min="9237" max="9238" width="5.58203125" style="15" bestFit="1" customWidth="1"/>
    <col min="9239" max="9239" width="10.5" style="15" customWidth="1"/>
    <col min="9240" max="9240" width="5.08203125" style="15" bestFit="1" customWidth="1"/>
    <col min="9241" max="9242" width="5.58203125" style="15" bestFit="1" customWidth="1"/>
    <col min="9243" max="9243" width="7.33203125" style="15" customWidth="1"/>
    <col min="9244" max="9244" width="6.58203125" style="15" customWidth="1"/>
    <col min="9245" max="9245" width="8.5" style="15" customWidth="1"/>
    <col min="9246" max="9246" width="7.25" style="15" customWidth="1"/>
    <col min="9247" max="9247" width="7.75" style="15" customWidth="1"/>
    <col min="9248" max="9248" width="6.5" style="15" customWidth="1"/>
    <col min="9249" max="9251" width="0" style="15" hidden="1" customWidth="1"/>
    <col min="9252" max="9472" width="8.08203125" style="15"/>
    <col min="9473" max="9473" width="2.58203125" style="15" customWidth="1"/>
    <col min="9474" max="9474" width="8.08203125" style="15"/>
    <col min="9475" max="9475" width="9" style="15" customWidth="1"/>
    <col min="9476" max="9476" width="5.08203125" style="15" bestFit="1" customWidth="1"/>
    <col min="9477" max="9478" width="5.58203125" style="15" bestFit="1" customWidth="1"/>
    <col min="9479" max="9479" width="8.75" style="15" bestFit="1" customWidth="1"/>
    <col min="9480" max="9480" width="5.08203125" style="15" bestFit="1" customWidth="1"/>
    <col min="9481" max="9482" width="5.58203125" style="15" bestFit="1" customWidth="1"/>
    <col min="9483" max="9483" width="10.5" style="15" customWidth="1"/>
    <col min="9484" max="9484" width="5.08203125" style="15" bestFit="1" customWidth="1"/>
    <col min="9485" max="9486" width="5.58203125" style="15" bestFit="1" customWidth="1"/>
    <col min="9487" max="9487" width="10.5" style="15" customWidth="1"/>
    <col min="9488" max="9488" width="5.08203125" style="15" bestFit="1" customWidth="1"/>
    <col min="9489" max="9490" width="5.58203125" style="15" bestFit="1" customWidth="1"/>
    <col min="9491" max="9491" width="10.5" style="15" customWidth="1"/>
    <col min="9492" max="9492" width="5.08203125" style="15" bestFit="1" customWidth="1"/>
    <col min="9493" max="9494" width="5.58203125" style="15" bestFit="1" customWidth="1"/>
    <col min="9495" max="9495" width="10.5" style="15" customWidth="1"/>
    <col min="9496" max="9496" width="5.08203125" style="15" bestFit="1" customWidth="1"/>
    <col min="9497" max="9498" width="5.58203125" style="15" bestFit="1" customWidth="1"/>
    <col min="9499" max="9499" width="7.33203125" style="15" customWidth="1"/>
    <col min="9500" max="9500" width="6.58203125" style="15" customWidth="1"/>
    <col min="9501" max="9501" width="8.5" style="15" customWidth="1"/>
    <col min="9502" max="9502" width="7.25" style="15" customWidth="1"/>
    <col min="9503" max="9503" width="7.75" style="15" customWidth="1"/>
    <col min="9504" max="9504" width="6.5" style="15" customWidth="1"/>
    <col min="9505" max="9507" width="0" style="15" hidden="1" customWidth="1"/>
    <col min="9508" max="9728" width="8.08203125" style="15"/>
    <col min="9729" max="9729" width="2.58203125" style="15" customWidth="1"/>
    <col min="9730" max="9730" width="8.08203125" style="15"/>
    <col min="9731" max="9731" width="9" style="15" customWidth="1"/>
    <col min="9732" max="9732" width="5.08203125" style="15" bestFit="1" customWidth="1"/>
    <col min="9733" max="9734" width="5.58203125" style="15" bestFit="1" customWidth="1"/>
    <col min="9735" max="9735" width="8.75" style="15" bestFit="1" customWidth="1"/>
    <col min="9736" max="9736" width="5.08203125" style="15" bestFit="1" customWidth="1"/>
    <col min="9737" max="9738" width="5.58203125" style="15" bestFit="1" customWidth="1"/>
    <col min="9739" max="9739" width="10.5" style="15" customWidth="1"/>
    <col min="9740" max="9740" width="5.08203125" style="15" bestFit="1" customWidth="1"/>
    <col min="9741" max="9742" width="5.58203125" style="15" bestFit="1" customWidth="1"/>
    <col min="9743" max="9743" width="10.5" style="15" customWidth="1"/>
    <col min="9744" max="9744" width="5.08203125" style="15" bestFit="1" customWidth="1"/>
    <col min="9745" max="9746" width="5.58203125" style="15" bestFit="1" customWidth="1"/>
    <col min="9747" max="9747" width="10.5" style="15" customWidth="1"/>
    <col min="9748" max="9748" width="5.08203125" style="15" bestFit="1" customWidth="1"/>
    <col min="9749" max="9750" width="5.58203125" style="15" bestFit="1" customWidth="1"/>
    <col min="9751" max="9751" width="10.5" style="15" customWidth="1"/>
    <col min="9752" max="9752" width="5.08203125" style="15" bestFit="1" customWidth="1"/>
    <col min="9753" max="9754" width="5.58203125" style="15" bestFit="1" customWidth="1"/>
    <col min="9755" max="9755" width="7.33203125" style="15" customWidth="1"/>
    <col min="9756" max="9756" width="6.58203125" style="15" customWidth="1"/>
    <col min="9757" max="9757" width="8.5" style="15" customWidth="1"/>
    <col min="9758" max="9758" width="7.25" style="15" customWidth="1"/>
    <col min="9759" max="9759" width="7.75" style="15" customWidth="1"/>
    <col min="9760" max="9760" width="6.5" style="15" customWidth="1"/>
    <col min="9761" max="9763" width="0" style="15" hidden="1" customWidth="1"/>
    <col min="9764" max="9984" width="8.08203125" style="15"/>
    <col min="9985" max="9985" width="2.58203125" style="15" customWidth="1"/>
    <col min="9986" max="9986" width="8.08203125" style="15"/>
    <col min="9987" max="9987" width="9" style="15" customWidth="1"/>
    <col min="9988" max="9988" width="5.08203125" style="15" bestFit="1" customWidth="1"/>
    <col min="9989" max="9990" width="5.58203125" style="15" bestFit="1" customWidth="1"/>
    <col min="9991" max="9991" width="8.75" style="15" bestFit="1" customWidth="1"/>
    <col min="9992" max="9992" width="5.08203125" style="15" bestFit="1" customWidth="1"/>
    <col min="9993" max="9994" width="5.58203125" style="15" bestFit="1" customWidth="1"/>
    <col min="9995" max="9995" width="10.5" style="15" customWidth="1"/>
    <col min="9996" max="9996" width="5.08203125" style="15" bestFit="1" customWidth="1"/>
    <col min="9997" max="9998" width="5.58203125" style="15" bestFit="1" customWidth="1"/>
    <col min="9999" max="9999" width="10.5" style="15" customWidth="1"/>
    <col min="10000" max="10000" width="5.08203125" style="15" bestFit="1" customWidth="1"/>
    <col min="10001" max="10002" width="5.58203125" style="15" bestFit="1" customWidth="1"/>
    <col min="10003" max="10003" width="10.5" style="15" customWidth="1"/>
    <col min="10004" max="10004" width="5.08203125" style="15" bestFit="1" customWidth="1"/>
    <col min="10005" max="10006" width="5.58203125" style="15" bestFit="1" customWidth="1"/>
    <col min="10007" max="10007" width="10.5" style="15" customWidth="1"/>
    <col min="10008" max="10008" width="5.08203125" style="15" bestFit="1" customWidth="1"/>
    <col min="10009" max="10010" width="5.58203125" style="15" bestFit="1" customWidth="1"/>
    <col min="10011" max="10011" width="7.33203125" style="15" customWidth="1"/>
    <col min="10012" max="10012" width="6.58203125" style="15" customWidth="1"/>
    <col min="10013" max="10013" width="8.5" style="15" customWidth="1"/>
    <col min="10014" max="10014" width="7.25" style="15" customWidth="1"/>
    <col min="10015" max="10015" width="7.75" style="15" customWidth="1"/>
    <col min="10016" max="10016" width="6.5" style="15" customWidth="1"/>
    <col min="10017" max="10019" width="0" style="15" hidden="1" customWidth="1"/>
    <col min="10020" max="10240" width="8.08203125" style="15"/>
    <col min="10241" max="10241" width="2.58203125" style="15" customWidth="1"/>
    <col min="10242" max="10242" width="8.08203125" style="15"/>
    <col min="10243" max="10243" width="9" style="15" customWidth="1"/>
    <col min="10244" max="10244" width="5.08203125" style="15" bestFit="1" customWidth="1"/>
    <col min="10245" max="10246" width="5.58203125" style="15" bestFit="1" customWidth="1"/>
    <col min="10247" max="10247" width="8.75" style="15" bestFit="1" customWidth="1"/>
    <col min="10248" max="10248" width="5.08203125" style="15" bestFit="1" customWidth="1"/>
    <col min="10249" max="10250" width="5.58203125" style="15" bestFit="1" customWidth="1"/>
    <col min="10251" max="10251" width="10.5" style="15" customWidth="1"/>
    <col min="10252" max="10252" width="5.08203125" style="15" bestFit="1" customWidth="1"/>
    <col min="10253" max="10254" width="5.58203125" style="15" bestFit="1" customWidth="1"/>
    <col min="10255" max="10255" width="10.5" style="15" customWidth="1"/>
    <col min="10256" max="10256" width="5.08203125" style="15" bestFit="1" customWidth="1"/>
    <col min="10257" max="10258" width="5.58203125" style="15" bestFit="1" customWidth="1"/>
    <col min="10259" max="10259" width="10.5" style="15" customWidth="1"/>
    <col min="10260" max="10260" width="5.08203125" style="15" bestFit="1" customWidth="1"/>
    <col min="10261" max="10262" width="5.58203125" style="15" bestFit="1" customWidth="1"/>
    <col min="10263" max="10263" width="10.5" style="15" customWidth="1"/>
    <col min="10264" max="10264" width="5.08203125" style="15" bestFit="1" customWidth="1"/>
    <col min="10265" max="10266" width="5.58203125" style="15" bestFit="1" customWidth="1"/>
    <col min="10267" max="10267" width="7.33203125" style="15" customWidth="1"/>
    <col min="10268" max="10268" width="6.58203125" style="15" customWidth="1"/>
    <col min="10269" max="10269" width="8.5" style="15" customWidth="1"/>
    <col min="10270" max="10270" width="7.25" style="15" customWidth="1"/>
    <col min="10271" max="10271" width="7.75" style="15" customWidth="1"/>
    <col min="10272" max="10272" width="6.5" style="15" customWidth="1"/>
    <col min="10273" max="10275" width="0" style="15" hidden="1" customWidth="1"/>
    <col min="10276" max="10496" width="8.08203125" style="15"/>
    <col min="10497" max="10497" width="2.58203125" style="15" customWidth="1"/>
    <col min="10498" max="10498" width="8.08203125" style="15"/>
    <col min="10499" max="10499" width="9" style="15" customWidth="1"/>
    <col min="10500" max="10500" width="5.08203125" style="15" bestFit="1" customWidth="1"/>
    <col min="10501" max="10502" width="5.58203125" style="15" bestFit="1" customWidth="1"/>
    <col min="10503" max="10503" width="8.75" style="15" bestFit="1" customWidth="1"/>
    <col min="10504" max="10504" width="5.08203125" style="15" bestFit="1" customWidth="1"/>
    <col min="10505" max="10506" width="5.58203125" style="15" bestFit="1" customWidth="1"/>
    <col min="10507" max="10507" width="10.5" style="15" customWidth="1"/>
    <col min="10508" max="10508" width="5.08203125" style="15" bestFit="1" customWidth="1"/>
    <col min="10509" max="10510" width="5.58203125" style="15" bestFit="1" customWidth="1"/>
    <col min="10511" max="10511" width="10.5" style="15" customWidth="1"/>
    <col min="10512" max="10512" width="5.08203125" style="15" bestFit="1" customWidth="1"/>
    <col min="10513" max="10514" width="5.58203125" style="15" bestFit="1" customWidth="1"/>
    <col min="10515" max="10515" width="10.5" style="15" customWidth="1"/>
    <col min="10516" max="10516" width="5.08203125" style="15" bestFit="1" customWidth="1"/>
    <col min="10517" max="10518" width="5.58203125" style="15" bestFit="1" customWidth="1"/>
    <col min="10519" max="10519" width="10.5" style="15" customWidth="1"/>
    <col min="10520" max="10520" width="5.08203125" style="15" bestFit="1" customWidth="1"/>
    <col min="10521" max="10522" width="5.58203125" style="15" bestFit="1" customWidth="1"/>
    <col min="10523" max="10523" width="7.33203125" style="15" customWidth="1"/>
    <col min="10524" max="10524" width="6.58203125" style="15" customWidth="1"/>
    <col min="10525" max="10525" width="8.5" style="15" customWidth="1"/>
    <col min="10526" max="10526" width="7.25" style="15" customWidth="1"/>
    <col min="10527" max="10527" width="7.75" style="15" customWidth="1"/>
    <col min="10528" max="10528" width="6.5" style="15" customWidth="1"/>
    <col min="10529" max="10531" width="0" style="15" hidden="1" customWidth="1"/>
    <col min="10532" max="10752" width="8.08203125" style="15"/>
    <col min="10753" max="10753" width="2.58203125" style="15" customWidth="1"/>
    <col min="10754" max="10754" width="8.08203125" style="15"/>
    <col min="10755" max="10755" width="9" style="15" customWidth="1"/>
    <col min="10756" max="10756" width="5.08203125" style="15" bestFit="1" customWidth="1"/>
    <col min="10757" max="10758" width="5.58203125" style="15" bestFit="1" customWidth="1"/>
    <col min="10759" max="10759" width="8.75" style="15" bestFit="1" customWidth="1"/>
    <col min="10760" max="10760" width="5.08203125" style="15" bestFit="1" customWidth="1"/>
    <col min="10761" max="10762" width="5.58203125" style="15" bestFit="1" customWidth="1"/>
    <col min="10763" max="10763" width="10.5" style="15" customWidth="1"/>
    <col min="10764" max="10764" width="5.08203125" style="15" bestFit="1" customWidth="1"/>
    <col min="10765" max="10766" width="5.58203125" style="15" bestFit="1" customWidth="1"/>
    <col min="10767" max="10767" width="10.5" style="15" customWidth="1"/>
    <col min="10768" max="10768" width="5.08203125" style="15" bestFit="1" customWidth="1"/>
    <col min="10769" max="10770" width="5.58203125" style="15" bestFit="1" customWidth="1"/>
    <col min="10771" max="10771" width="10.5" style="15" customWidth="1"/>
    <col min="10772" max="10772" width="5.08203125" style="15" bestFit="1" customWidth="1"/>
    <col min="10773" max="10774" width="5.58203125" style="15" bestFit="1" customWidth="1"/>
    <col min="10775" max="10775" width="10.5" style="15" customWidth="1"/>
    <col min="10776" max="10776" width="5.08203125" style="15" bestFit="1" customWidth="1"/>
    <col min="10777" max="10778" width="5.58203125" style="15" bestFit="1" customWidth="1"/>
    <col min="10779" max="10779" width="7.33203125" style="15" customWidth="1"/>
    <col min="10780" max="10780" width="6.58203125" style="15" customWidth="1"/>
    <col min="10781" max="10781" width="8.5" style="15" customWidth="1"/>
    <col min="10782" max="10782" width="7.25" style="15" customWidth="1"/>
    <col min="10783" max="10783" width="7.75" style="15" customWidth="1"/>
    <col min="10784" max="10784" width="6.5" style="15" customWidth="1"/>
    <col min="10785" max="10787" width="0" style="15" hidden="1" customWidth="1"/>
    <col min="10788" max="11008" width="8.08203125" style="15"/>
    <col min="11009" max="11009" width="2.58203125" style="15" customWidth="1"/>
    <col min="11010" max="11010" width="8.08203125" style="15"/>
    <col min="11011" max="11011" width="9" style="15" customWidth="1"/>
    <col min="11012" max="11012" width="5.08203125" style="15" bestFit="1" customWidth="1"/>
    <col min="11013" max="11014" width="5.58203125" style="15" bestFit="1" customWidth="1"/>
    <col min="11015" max="11015" width="8.75" style="15" bestFit="1" customWidth="1"/>
    <col min="11016" max="11016" width="5.08203125" style="15" bestFit="1" customWidth="1"/>
    <col min="11017" max="11018" width="5.58203125" style="15" bestFit="1" customWidth="1"/>
    <col min="11019" max="11019" width="10.5" style="15" customWidth="1"/>
    <col min="11020" max="11020" width="5.08203125" style="15" bestFit="1" customWidth="1"/>
    <col min="11021" max="11022" width="5.58203125" style="15" bestFit="1" customWidth="1"/>
    <col min="11023" max="11023" width="10.5" style="15" customWidth="1"/>
    <col min="11024" max="11024" width="5.08203125" style="15" bestFit="1" customWidth="1"/>
    <col min="11025" max="11026" width="5.58203125" style="15" bestFit="1" customWidth="1"/>
    <col min="11027" max="11027" width="10.5" style="15" customWidth="1"/>
    <col min="11028" max="11028" width="5.08203125" style="15" bestFit="1" customWidth="1"/>
    <col min="11029" max="11030" width="5.58203125" style="15" bestFit="1" customWidth="1"/>
    <col min="11031" max="11031" width="10.5" style="15" customWidth="1"/>
    <col min="11032" max="11032" width="5.08203125" style="15" bestFit="1" customWidth="1"/>
    <col min="11033" max="11034" width="5.58203125" style="15" bestFit="1" customWidth="1"/>
    <col min="11035" max="11035" width="7.33203125" style="15" customWidth="1"/>
    <col min="11036" max="11036" width="6.58203125" style="15" customWidth="1"/>
    <col min="11037" max="11037" width="8.5" style="15" customWidth="1"/>
    <col min="11038" max="11038" width="7.25" style="15" customWidth="1"/>
    <col min="11039" max="11039" width="7.75" style="15" customWidth="1"/>
    <col min="11040" max="11040" width="6.5" style="15" customWidth="1"/>
    <col min="11041" max="11043" width="0" style="15" hidden="1" customWidth="1"/>
    <col min="11044" max="11264" width="8.08203125" style="15"/>
    <col min="11265" max="11265" width="2.58203125" style="15" customWidth="1"/>
    <col min="11266" max="11266" width="8.08203125" style="15"/>
    <col min="11267" max="11267" width="9" style="15" customWidth="1"/>
    <col min="11268" max="11268" width="5.08203125" style="15" bestFit="1" customWidth="1"/>
    <col min="11269" max="11270" width="5.58203125" style="15" bestFit="1" customWidth="1"/>
    <col min="11271" max="11271" width="8.75" style="15" bestFit="1" customWidth="1"/>
    <col min="11272" max="11272" width="5.08203125" style="15" bestFit="1" customWidth="1"/>
    <col min="11273" max="11274" width="5.58203125" style="15" bestFit="1" customWidth="1"/>
    <col min="11275" max="11275" width="10.5" style="15" customWidth="1"/>
    <col min="11276" max="11276" width="5.08203125" style="15" bestFit="1" customWidth="1"/>
    <col min="11277" max="11278" width="5.58203125" style="15" bestFit="1" customWidth="1"/>
    <col min="11279" max="11279" width="10.5" style="15" customWidth="1"/>
    <col min="11280" max="11280" width="5.08203125" style="15" bestFit="1" customWidth="1"/>
    <col min="11281" max="11282" width="5.58203125" style="15" bestFit="1" customWidth="1"/>
    <col min="11283" max="11283" width="10.5" style="15" customWidth="1"/>
    <col min="11284" max="11284" width="5.08203125" style="15" bestFit="1" customWidth="1"/>
    <col min="11285" max="11286" width="5.58203125" style="15" bestFit="1" customWidth="1"/>
    <col min="11287" max="11287" width="10.5" style="15" customWidth="1"/>
    <col min="11288" max="11288" width="5.08203125" style="15" bestFit="1" customWidth="1"/>
    <col min="11289" max="11290" width="5.58203125" style="15" bestFit="1" customWidth="1"/>
    <col min="11291" max="11291" width="7.33203125" style="15" customWidth="1"/>
    <col min="11292" max="11292" width="6.58203125" style="15" customWidth="1"/>
    <col min="11293" max="11293" width="8.5" style="15" customWidth="1"/>
    <col min="11294" max="11294" width="7.25" style="15" customWidth="1"/>
    <col min="11295" max="11295" width="7.75" style="15" customWidth="1"/>
    <col min="11296" max="11296" width="6.5" style="15" customWidth="1"/>
    <col min="11297" max="11299" width="0" style="15" hidden="1" customWidth="1"/>
    <col min="11300" max="11520" width="8.08203125" style="15"/>
    <col min="11521" max="11521" width="2.58203125" style="15" customWidth="1"/>
    <col min="11522" max="11522" width="8.08203125" style="15"/>
    <col min="11523" max="11523" width="9" style="15" customWidth="1"/>
    <col min="11524" max="11524" width="5.08203125" style="15" bestFit="1" customWidth="1"/>
    <col min="11525" max="11526" width="5.58203125" style="15" bestFit="1" customWidth="1"/>
    <col min="11527" max="11527" width="8.75" style="15" bestFit="1" customWidth="1"/>
    <col min="11528" max="11528" width="5.08203125" style="15" bestFit="1" customWidth="1"/>
    <col min="11529" max="11530" width="5.58203125" style="15" bestFit="1" customWidth="1"/>
    <col min="11531" max="11531" width="10.5" style="15" customWidth="1"/>
    <col min="11532" max="11532" width="5.08203125" style="15" bestFit="1" customWidth="1"/>
    <col min="11533" max="11534" width="5.58203125" style="15" bestFit="1" customWidth="1"/>
    <col min="11535" max="11535" width="10.5" style="15" customWidth="1"/>
    <col min="11536" max="11536" width="5.08203125" style="15" bestFit="1" customWidth="1"/>
    <col min="11537" max="11538" width="5.58203125" style="15" bestFit="1" customWidth="1"/>
    <col min="11539" max="11539" width="10.5" style="15" customWidth="1"/>
    <col min="11540" max="11540" width="5.08203125" style="15" bestFit="1" customWidth="1"/>
    <col min="11541" max="11542" width="5.58203125" style="15" bestFit="1" customWidth="1"/>
    <col min="11543" max="11543" width="10.5" style="15" customWidth="1"/>
    <col min="11544" max="11544" width="5.08203125" style="15" bestFit="1" customWidth="1"/>
    <col min="11545" max="11546" width="5.58203125" style="15" bestFit="1" customWidth="1"/>
    <col min="11547" max="11547" width="7.33203125" style="15" customWidth="1"/>
    <col min="11548" max="11548" width="6.58203125" style="15" customWidth="1"/>
    <col min="11549" max="11549" width="8.5" style="15" customWidth="1"/>
    <col min="11550" max="11550" width="7.25" style="15" customWidth="1"/>
    <col min="11551" max="11551" width="7.75" style="15" customWidth="1"/>
    <col min="11552" max="11552" width="6.5" style="15" customWidth="1"/>
    <col min="11553" max="11555" width="0" style="15" hidden="1" customWidth="1"/>
    <col min="11556" max="11776" width="8.08203125" style="15"/>
    <col min="11777" max="11777" width="2.58203125" style="15" customWidth="1"/>
    <col min="11778" max="11778" width="8.08203125" style="15"/>
    <col min="11779" max="11779" width="9" style="15" customWidth="1"/>
    <col min="11780" max="11780" width="5.08203125" style="15" bestFit="1" customWidth="1"/>
    <col min="11781" max="11782" width="5.58203125" style="15" bestFit="1" customWidth="1"/>
    <col min="11783" max="11783" width="8.75" style="15" bestFit="1" customWidth="1"/>
    <col min="11784" max="11784" width="5.08203125" style="15" bestFit="1" customWidth="1"/>
    <col min="11785" max="11786" width="5.58203125" style="15" bestFit="1" customWidth="1"/>
    <col min="11787" max="11787" width="10.5" style="15" customWidth="1"/>
    <col min="11788" max="11788" width="5.08203125" style="15" bestFit="1" customWidth="1"/>
    <col min="11789" max="11790" width="5.58203125" style="15" bestFit="1" customWidth="1"/>
    <col min="11791" max="11791" width="10.5" style="15" customWidth="1"/>
    <col min="11792" max="11792" width="5.08203125" style="15" bestFit="1" customWidth="1"/>
    <col min="11793" max="11794" width="5.58203125" style="15" bestFit="1" customWidth="1"/>
    <col min="11795" max="11795" width="10.5" style="15" customWidth="1"/>
    <col min="11796" max="11796" width="5.08203125" style="15" bestFit="1" customWidth="1"/>
    <col min="11797" max="11798" width="5.58203125" style="15" bestFit="1" customWidth="1"/>
    <col min="11799" max="11799" width="10.5" style="15" customWidth="1"/>
    <col min="11800" max="11800" width="5.08203125" style="15" bestFit="1" customWidth="1"/>
    <col min="11801" max="11802" width="5.58203125" style="15" bestFit="1" customWidth="1"/>
    <col min="11803" max="11803" width="7.33203125" style="15" customWidth="1"/>
    <col min="11804" max="11804" width="6.58203125" style="15" customWidth="1"/>
    <col min="11805" max="11805" width="8.5" style="15" customWidth="1"/>
    <col min="11806" max="11806" width="7.25" style="15" customWidth="1"/>
    <col min="11807" max="11807" width="7.75" style="15" customWidth="1"/>
    <col min="11808" max="11808" width="6.5" style="15" customWidth="1"/>
    <col min="11809" max="11811" width="0" style="15" hidden="1" customWidth="1"/>
    <col min="11812" max="12032" width="8.08203125" style="15"/>
    <col min="12033" max="12033" width="2.58203125" style="15" customWidth="1"/>
    <col min="12034" max="12034" width="8.08203125" style="15"/>
    <col min="12035" max="12035" width="9" style="15" customWidth="1"/>
    <col min="12036" max="12036" width="5.08203125" style="15" bestFit="1" customWidth="1"/>
    <col min="12037" max="12038" width="5.58203125" style="15" bestFit="1" customWidth="1"/>
    <col min="12039" max="12039" width="8.75" style="15" bestFit="1" customWidth="1"/>
    <col min="12040" max="12040" width="5.08203125" style="15" bestFit="1" customWidth="1"/>
    <col min="12041" max="12042" width="5.58203125" style="15" bestFit="1" customWidth="1"/>
    <col min="12043" max="12043" width="10.5" style="15" customWidth="1"/>
    <col min="12044" max="12044" width="5.08203125" style="15" bestFit="1" customWidth="1"/>
    <col min="12045" max="12046" width="5.58203125" style="15" bestFit="1" customWidth="1"/>
    <col min="12047" max="12047" width="10.5" style="15" customWidth="1"/>
    <col min="12048" max="12048" width="5.08203125" style="15" bestFit="1" customWidth="1"/>
    <col min="12049" max="12050" width="5.58203125" style="15" bestFit="1" customWidth="1"/>
    <col min="12051" max="12051" width="10.5" style="15" customWidth="1"/>
    <col min="12052" max="12052" width="5.08203125" style="15" bestFit="1" customWidth="1"/>
    <col min="12053" max="12054" width="5.58203125" style="15" bestFit="1" customWidth="1"/>
    <col min="12055" max="12055" width="10.5" style="15" customWidth="1"/>
    <col min="12056" max="12056" width="5.08203125" style="15" bestFit="1" customWidth="1"/>
    <col min="12057" max="12058" width="5.58203125" style="15" bestFit="1" customWidth="1"/>
    <col min="12059" max="12059" width="7.33203125" style="15" customWidth="1"/>
    <col min="12060" max="12060" width="6.58203125" style="15" customWidth="1"/>
    <col min="12061" max="12061" width="8.5" style="15" customWidth="1"/>
    <col min="12062" max="12062" width="7.25" style="15" customWidth="1"/>
    <col min="12063" max="12063" width="7.75" style="15" customWidth="1"/>
    <col min="12064" max="12064" width="6.5" style="15" customWidth="1"/>
    <col min="12065" max="12067" width="0" style="15" hidden="1" customWidth="1"/>
    <col min="12068" max="12288" width="8.08203125" style="15"/>
    <col min="12289" max="12289" width="2.58203125" style="15" customWidth="1"/>
    <col min="12290" max="12290" width="8.08203125" style="15"/>
    <col min="12291" max="12291" width="9" style="15" customWidth="1"/>
    <col min="12292" max="12292" width="5.08203125" style="15" bestFit="1" customWidth="1"/>
    <col min="12293" max="12294" width="5.58203125" style="15" bestFit="1" customWidth="1"/>
    <col min="12295" max="12295" width="8.75" style="15" bestFit="1" customWidth="1"/>
    <col min="12296" max="12296" width="5.08203125" style="15" bestFit="1" customWidth="1"/>
    <col min="12297" max="12298" width="5.58203125" style="15" bestFit="1" customWidth="1"/>
    <col min="12299" max="12299" width="10.5" style="15" customWidth="1"/>
    <col min="12300" max="12300" width="5.08203125" style="15" bestFit="1" customWidth="1"/>
    <col min="12301" max="12302" width="5.58203125" style="15" bestFit="1" customWidth="1"/>
    <col min="12303" max="12303" width="10.5" style="15" customWidth="1"/>
    <col min="12304" max="12304" width="5.08203125" style="15" bestFit="1" customWidth="1"/>
    <col min="12305" max="12306" width="5.58203125" style="15" bestFit="1" customWidth="1"/>
    <col min="12307" max="12307" width="10.5" style="15" customWidth="1"/>
    <col min="12308" max="12308" width="5.08203125" style="15" bestFit="1" customWidth="1"/>
    <col min="12309" max="12310" width="5.58203125" style="15" bestFit="1" customWidth="1"/>
    <col min="12311" max="12311" width="10.5" style="15" customWidth="1"/>
    <col min="12312" max="12312" width="5.08203125" style="15" bestFit="1" customWidth="1"/>
    <col min="12313" max="12314" width="5.58203125" style="15" bestFit="1" customWidth="1"/>
    <col min="12315" max="12315" width="7.33203125" style="15" customWidth="1"/>
    <col min="12316" max="12316" width="6.58203125" style="15" customWidth="1"/>
    <col min="12317" max="12317" width="8.5" style="15" customWidth="1"/>
    <col min="12318" max="12318" width="7.25" style="15" customWidth="1"/>
    <col min="12319" max="12319" width="7.75" style="15" customWidth="1"/>
    <col min="12320" max="12320" width="6.5" style="15" customWidth="1"/>
    <col min="12321" max="12323" width="0" style="15" hidden="1" customWidth="1"/>
    <col min="12324" max="12544" width="8.08203125" style="15"/>
    <col min="12545" max="12545" width="2.58203125" style="15" customWidth="1"/>
    <col min="12546" max="12546" width="8.08203125" style="15"/>
    <col min="12547" max="12547" width="9" style="15" customWidth="1"/>
    <col min="12548" max="12548" width="5.08203125" style="15" bestFit="1" customWidth="1"/>
    <col min="12549" max="12550" width="5.58203125" style="15" bestFit="1" customWidth="1"/>
    <col min="12551" max="12551" width="8.75" style="15" bestFit="1" customWidth="1"/>
    <col min="12552" max="12552" width="5.08203125" style="15" bestFit="1" customWidth="1"/>
    <col min="12553" max="12554" width="5.58203125" style="15" bestFit="1" customWidth="1"/>
    <col min="12555" max="12555" width="10.5" style="15" customWidth="1"/>
    <col min="12556" max="12556" width="5.08203125" style="15" bestFit="1" customWidth="1"/>
    <col min="12557" max="12558" width="5.58203125" style="15" bestFit="1" customWidth="1"/>
    <col min="12559" max="12559" width="10.5" style="15" customWidth="1"/>
    <col min="12560" max="12560" width="5.08203125" style="15" bestFit="1" customWidth="1"/>
    <col min="12561" max="12562" width="5.58203125" style="15" bestFit="1" customWidth="1"/>
    <col min="12563" max="12563" width="10.5" style="15" customWidth="1"/>
    <col min="12564" max="12564" width="5.08203125" style="15" bestFit="1" customWidth="1"/>
    <col min="12565" max="12566" width="5.58203125" style="15" bestFit="1" customWidth="1"/>
    <col min="12567" max="12567" width="10.5" style="15" customWidth="1"/>
    <col min="12568" max="12568" width="5.08203125" style="15" bestFit="1" customWidth="1"/>
    <col min="12569" max="12570" width="5.58203125" style="15" bestFit="1" customWidth="1"/>
    <col min="12571" max="12571" width="7.33203125" style="15" customWidth="1"/>
    <col min="12572" max="12572" width="6.58203125" style="15" customWidth="1"/>
    <col min="12573" max="12573" width="8.5" style="15" customWidth="1"/>
    <col min="12574" max="12574" width="7.25" style="15" customWidth="1"/>
    <col min="12575" max="12575" width="7.75" style="15" customWidth="1"/>
    <col min="12576" max="12576" width="6.5" style="15" customWidth="1"/>
    <col min="12577" max="12579" width="0" style="15" hidden="1" customWidth="1"/>
    <col min="12580" max="12800" width="8.08203125" style="15"/>
    <col min="12801" max="12801" width="2.58203125" style="15" customWidth="1"/>
    <col min="12802" max="12802" width="8.08203125" style="15"/>
    <col min="12803" max="12803" width="9" style="15" customWidth="1"/>
    <col min="12804" max="12804" width="5.08203125" style="15" bestFit="1" customWidth="1"/>
    <col min="12805" max="12806" width="5.58203125" style="15" bestFit="1" customWidth="1"/>
    <col min="12807" max="12807" width="8.75" style="15" bestFit="1" customWidth="1"/>
    <col min="12808" max="12808" width="5.08203125" style="15" bestFit="1" customWidth="1"/>
    <col min="12809" max="12810" width="5.58203125" style="15" bestFit="1" customWidth="1"/>
    <col min="12811" max="12811" width="10.5" style="15" customWidth="1"/>
    <col min="12812" max="12812" width="5.08203125" style="15" bestFit="1" customWidth="1"/>
    <col min="12813" max="12814" width="5.58203125" style="15" bestFit="1" customWidth="1"/>
    <col min="12815" max="12815" width="10.5" style="15" customWidth="1"/>
    <col min="12816" max="12816" width="5.08203125" style="15" bestFit="1" customWidth="1"/>
    <col min="12817" max="12818" width="5.58203125" style="15" bestFit="1" customWidth="1"/>
    <col min="12819" max="12819" width="10.5" style="15" customWidth="1"/>
    <col min="12820" max="12820" width="5.08203125" style="15" bestFit="1" customWidth="1"/>
    <col min="12821" max="12822" width="5.58203125" style="15" bestFit="1" customWidth="1"/>
    <col min="12823" max="12823" width="10.5" style="15" customWidth="1"/>
    <col min="12824" max="12824" width="5.08203125" style="15" bestFit="1" customWidth="1"/>
    <col min="12825" max="12826" width="5.58203125" style="15" bestFit="1" customWidth="1"/>
    <col min="12827" max="12827" width="7.33203125" style="15" customWidth="1"/>
    <col min="12828" max="12828" width="6.58203125" style="15" customWidth="1"/>
    <col min="12829" max="12829" width="8.5" style="15" customWidth="1"/>
    <col min="12830" max="12830" width="7.25" style="15" customWidth="1"/>
    <col min="12831" max="12831" width="7.75" style="15" customWidth="1"/>
    <col min="12832" max="12832" width="6.5" style="15" customWidth="1"/>
    <col min="12833" max="12835" width="0" style="15" hidden="1" customWidth="1"/>
    <col min="12836" max="13056" width="8.08203125" style="15"/>
    <col min="13057" max="13057" width="2.58203125" style="15" customWidth="1"/>
    <col min="13058" max="13058" width="8.08203125" style="15"/>
    <col min="13059" max="13059" width="9" style="15" customWidth="1"/>
    <col min="13060" max="13060" width="5.08203125" style="15" bestFit="1" customWidth="1"/>
    <col min="13061" max="13062" width="5.58203125" style="15" bestFit="1" customWidth="1"/>
    <col min="13063" max="13063" width="8.75" style="15" bestFit="1" customWidth="1"/>
    <col min="13064" max="13064" width="5.08203125" style="15" bestFit="1" customWidth="1"/>
    <col min="13065" max="13066" width="5.58203125" style="15" bestFit="1" customWidth="1"/>
    <col min="13067" max="13067" width="10.5" style="15" customWidth="1"/>
    <col min="13068" max="13068" width="5.08203125" style="15" bestFit="1" customWidth="1"/>
    <col min="13069" max="13070" width="5.58203125" style="15" bestFit="1" customWidth="1"/>
    <col min="13071" max="13071" width="10.5" style="15" customWidth="1"/>
    <col min="13072" max="13072" width="5.08203125" style="15" bestFit="1" customWidth="1"/>
    <col min="13073" max="13074" width="5.58203125" style="15" bestFit="1" customWidth="1"/>
    <col min="13075" max="13075" width="10.5" style="15" customWidth="1"/>
    <col min="13076" max="13076" width="5.08203125" style="15" bestFit="1" customWidth="1"/>
    <col min="13077" max="13078" width="5.58203125" style="15" bestFit="1" customWidth="1"/>
    <col min="13079" max="13079" width="10.5" style="15" customWidth="1"/>
    <col min="13080" max="13080" width="5.08203125" style="15" bestFit="1" customWidth="1"/>
    <col min="13081" max="13082" width="5.58203125" style="15" bestFit="1" customWidth="1"/>
    <col min="13083" max="13083" width="7.33203125" style="15" customWidth="1"/>
    <col min="13084" max="13084" width="6.58203125" style="15" customWidth="1"/>
    <col min="13085" max="13085" width="8.5" style="15" customWidth="1"/>
    <col min="13086" max="13086" width="7.25" style="15" customWidth="1"/>
    <col min="13087" max="13087" width="7.75" style="15" customWidth="1"/>
    <col min="13088" max="13088" width="6.5" style="15" customWidth="1"/>
    <col min="13089" max="13091" width="0" style="15" hidden="1" customWidth="1"/>
    <col min="13092" max="13312" width="8.08203125" style="15"/>
    <col min="13313" max="13313" width="2.58203125" style="15" customWidth="1"/>
    <col min="13314" max="13314" width="8.08203125" style="15"/>
    <col min="13315" max="13315" width="9" style="15" customWidth="1"/>
    <col min="13316" max="13316" width="5.08203125" style="15" bestFit="1" customWidth="1"/>
    <col min="13317" max="13318" width="5.58203125" style="15" bestFit="1" customWidth="1"/>
    <col min="13319" max="13319" width="8.75" style="15" bestFit="1" customWidth="1"/>
    <col min="13320" max="13320" width="5.08203125" style="15" bestFit="1" customWidth="1"/>
    <col min="13321" max="13322" width="5.58203125" style="15" bestFit="1" customWidth="1"/>
    <col min="13323" max="13323" width="10.5" style="15" customWidth="1"/>
    <col min="13324" max="13324" width="5.08203125" style="15" bestFit="1" customWidth="1"/>
    <col min="13325" max="13326" width="5.58203125" style="15" bestFit="1" customWidth="1"/>
    <col min="13327" max="13327" width="10.5" style="15" customWidth="1"/>
    <col min="13328" max="13328" width="5.08203125" style="15" bestFit="1" customWidth="1"/>
    <col min="13329" max="13330" width="5.58203125" style="15" bestFit="1" customWidth="1"/>
    <col min="13331" max="13331" width="10.5" style="15" customWidth="1"/>
    <col min="13332" max="13332" width="5.08203125" style="15" bestFit="1" customWidth="1"/>
    <col min="13333" max="13334" width="5.58203125" style="15" bestFit="1" customWidth="1"/>
    <col min="13335" max="13335" width="10.5" style="15" customWidth="1"/>
    <col min="13336" max="13336" width="5.08203125" style="15" bestFit="1" customWidth="1"/>
    <col min="13337" max="13338" width="5.58203125" style="15" bestFit="1" customWidth="1"/>
    <col min="13339" max="13339" width="7.33203125" style="15" customWidth="1"/>
    <col min="13340" max="13340" width="6.58203125" style="15" customWidth="1"/>
    <col min="13341" max="13341" width="8.5" style="15" customWidth="1"/>
    <col min="13342" max="13342" width="7.25" style="15" customWidth="1"/>
    <col min="13343" max="13343" width="7.75" style="15" customWidth="1"/>
    <col min="13344" max="13344" width="6.5" style="15" customWidth="1"/>
    <col min="13345" max="13347" width="0" style="15" hidden="1" customWidth="1"/>
    <col min="13348" max="13568" width="8.08203125" style="15"/>
    <col min="13569" max="13569" width="2.58203125" style="15" customWidth="1"/>
    <col min="13570" max="13570" width="8.08203125" style="15"/>
    <col min="13571" max="13571" width="9" style="15" customWidth="1"/>
    <col min="13572" max="13572" width="5.08203125" style="15" bestFit="1" customWidth="1"/>
    <col min="13573" max="13574" width="5.58203125" style="15" bestFit="1" customWidth="1"/>
    <col min="13575" max="13575" width="8.75" style="15" bestFit="1" customWidth="1"/>
    <col min="13576" max="13576" width="5.08203125" style="15" bestFit="1" customWidth="1"/>
    <col min="13577" max="13578" width="5.58203125" style="15" bestFit="1" customWidth="1"/>
    <col min="13579" max="13579" width="10.5" style="15" customWidth="1"/>
    <col min="13580" max="13580" width="5.08203125" style="15" bestFit="1" customWidth="1"/>
    <col min="13581" max="13582" width="5.58203125" style="15" bestFit="1" customWidth="1"/>
    <col min="13583" max="13583" width="10.5" style="15" customWidth="1"/>
    <col min="13584" max="13584" width="5.08203125" style="15" bestFit="1" customWidth="1"/>
    <col min="13585" max="13586" width="5.58203125" style="15" bestFit="1" customWidth="1"/>
    <col min="13587" max="13587" width="10.5" style="15" customWidth="1"/>
    <col min="13588" max="13588" width="5.08203125" style="15" bestFit="1" customWidth="1"/>
    <col min="13589" max="13590" width="5.58203125" style="15" bestFit="1" customWidth="1"/>
    <col min="13591" max="13591" width="10.5" style="15" customWidth="1"/>
    <col min="13592" max="13592" width="5.08203125" style="15" bestFit="1" customWidth="1"/>
    <col min="13593" max="13594" width="5.58203125" style="15" bestFit="1" customWidth="1"/>
    <col min="13595" max="13595" width="7.33203125" style="15" customWidth="1"/>
    <col min="13596" max="13596" width="6.58203125" style="15" customWidth="1"/>
    <col min="13597" max="13597" width="8.5" style="15" customWidth="1"/>
    <col min="13598" max="13598" width="7.25" style="15" customWidth="1"/>
    <col min="13599" max="13599" width="7.75" style="15" customWidth="1"/>
    <col min="13600" max="13600" width="6.5" style="15" customWidth="1"/>
    <col min="13601" max="13603" width="0" style="15" hidden="1" customWidth="1"/>
    <col min="13604" max="13824" width="8.08203125" style="15"/>
    <col min="13825" max="13825" width="2.58203125" style="15" customWidth="1"/>
    <col min="13826" max="13826" width="8.08203125" style="15"/>
    <col min="13827" max="13827" width="9" style="15" customWidth="1"/>
    <col min="13828" max="13828" width="5.08203125" style="15" bestFit="1" customWidth="1"/>
    <col min="13829" max="13830" width="5.58203125" style="15" bestFit="1" customWidth="1"/>
    <col min="13831" max="13831" width="8.75" style="15" bestFit="1" customWidth="1"/>
    <col min="13832" max="13832" width="5.08203125" style="15" bestFit="1" customWidth="1"/>
    <col min="13833" max="13834" width="5.58203125" style="15" bestFit="1" customWidth="1"/>
    <col min="13835" max="13835" width="10.5" style="15" customWidth="1"/>
    <col min="13836" max="13836" width="5.08203125" style="15" bestFit="1" customWidth="1"/>
    <col min="13837" max="13838" width="5.58203125" style="15" bestFit="1" customWidth="1"/>
    <col min="13839" max="13839" width="10.5" style="15" customWidth="1"/>
    <col min="13840" max="13840" width="5.08203125" style="15" bestFit="1" customWidth="1"/>
    <col min="13841" max="13842" width="5.58203125" style="15" bestFit="1" customWidth="1"/>
    <col min="13843" max="13843" width="10.5" style="15" customWidth="1"/>
    <col min="13844" max="13844" width="5.08203125" style="15" bestFit="1" customWidth="1"/>
    <col min="13845" max="13846" width="5.58203125" style="15" bestFit="1" customWidth="1"/>
    <col min="13847" max="13847" width="10.5" style="15" customWidth="1"/>
    <col min="13848" max="13848" width="5.08203125" style="15" bestFit="1" customWidth="1"/>
    <col min="13849" max="13850" width="5.58203125" style="15" bestFit="1" customWidth="1"/>
    <col min="13851" max="13851" width="7.33203125" style="15" customWidth="1"/>
    <col min="13852" max="13852" width="6.58203125" style="15" customWidth="1"/>
    <col min="13853" max="13853" width="8.5" style="15" customWidth="1"/>
    <col min="13854" max="13854" width="7.25" style="15" customWidth="1"/>
    <col min="13855" max="13855" width="7.75" style="15" customWidth="1"/>
    <col min="13856" max="13856" width="6.5" style="15" customWidth="1"/>
    <col min="13857" max="13859" width="0" style="15" hidden="1" customWidth="1"/>
    <col min="13860" max="14080" width="8.08203125" style="15"/>
    <col min="14081" max="14081" width="2.58203125" style="15" customWidth="1"/>
    <col min="14082" max="14082" width="8.08203125" style="15"/>
    <col min="14083" max="14083" width="9" style="15" customWidth="1"/>
    <col min="14084" max="14084" width="5.08203125" style="15" bestFit="1" customWidth="1"/>
    <col min="14085" max="14086" width="5.58203125" style="15" bestFit="1" customWidth="1"/>
    <col min="14087" max="14087" width="8.75" style="15" bestFit="1" customWidth="1"/>
    <col min="14088" max="14088" width="5.08203125" style="15" bestFit="1" customWidth="1"/>
    <col min="14089" max="14090" width="5.58203125" style="15" bestFit="1" customWidth="1"/>
    <col min="14091" max="14091" width="10.5" style="15" customWidth="1"/>
    <col min="14092" max="14092" width="5.08203125" style="15" bestFit="1" customWidth="1"/>
    <col min="14093" max="14094" width="5.58203125" style="15" bestFit="1" customWidth="1"/>
    <col min="14095" max="14095" width="10.5" style="15" customWidth="1"/>
    <col min="14096" max="14096" width="5.08203125" style="15" bestFit="1" customWidth="1"/>
    <col min="14097" max="14098" width="5.58203125" style="15" bestFit="1" customWidth="1"/>
    <col min="14099" max="14099" width="10.5" style="15" customWidth="1"/>
    <col min="14100" max="14100" width="5.08203125" style="15" bestFit="1" customWidth="1"/>
    <col min="14101" max="14102" width="5.58203125" style="15" bestFit="1" customWidth="1"/>
    <col min="14103" max="14103" width="10.5" style="15" customWidth="1"/>
    <col min="14104" max="14104" width="5.08203125" style="15" bestFit="1" customWidth="1"/>
    <col min="14105" max="14106" width="5.58203125" style="15" bestFit="1" customWidth="1"/>
    <col min="14107" max="14107" width="7.33203125" style="15" customWidth="1"/>
    <col min="14108" max="14108" width="6.58203125" style="15" customWidth="1"/>
    <col min="14109" max="14109" width="8.5" style="15" customWidth="1"/>
    <col min="14110" max="14110" width="7.25" style="15" customWidth="1"/>
    <col min="14111" max="14111" width="7.75" style="15" customWidth="1"/>
    <col min="14112" max="14112" width="6.5" style="15" customWidth="1"/>
    <col min="14113" max="14115" width="0" style="15" hidden="1" customWidth="1"/>
    <col min="14116" max="14336" width="8.08203125" style="15"/>
    <col min="14337" max="14337" width="2.58203125" style="15" customWidth="1"/>
    <col min="14338" max="14338" width="8.08203125" style="15"/>
    <col min="14339" max="14339" width="9" style="15" customWidth="1"/>
    <col min="14340" max="14340" width="5.08203125" style="15" bestFit="1" customWidth="1"/>
    <col min="14341" max="14342" width="5.58203125" style="15" bestFit="1" customWidth="1"/>
    <col min="14343" max="14343" width="8.75" style="15" bestFit="1" customWidth="1"/>
    <col min="14344" max="14344" width="5.08203125" style="15" bestFit="1" customWidth="1"/>
    <col min="14345" max="14346" width="5.58203125" style="15" bestFit="1" customWidth="1"/>
    <col min="14347" max="14347" width="10.5" style="15" customWidth="1"/>
    <col min="14348" max="14348" width="5.08203125" style="15" bestFit="1" customWidth="1"/>
    <col min="14349" max="14350" width="5.58203125" style="15" bestFit="1" customWidth="1"/>
    <col min="14351" max="14351" width="10.5" style="15" customWidth="1"/>
    <col min="14352" max="14352" width="5.08203125" style="15" bestFit="1" customWidth="1"/>
    <col min="14353" max="14354" width="5.58203125" style="15" bestFit="1" customWidth="1"/>
    <col min="14355" max="14355" width="10.5" style="15" customWidth="1"/>
    <col min="14356" max="14356" width="5.08203125" style="15" bestFit="1" customWidth="1"/>
    <col min="14357" max="14358" width="5.58203125" style="15" bestFit="1" customWidth="1"/>
    <col min="14359" max="14359" width="10.5" style="15" customWidth="1"/>
    <col min="14360" max="14360" width="5.08203125" style="15" bestFit="1" customWidth="1"/>
    <col min="14361" max="14362" width="5.58203125" style="15" bestFit="1" customWidth="1"/>
    <col min="14363" max="14363" width="7.33203125" style="15" customWidth="1"/>
    <col min="14364" max="14364" width="6.58203125" style="15" customWidth="1"/>
    <col min="14365" max="14365" width="8.5" style="15" customWidth="1"/>
    <col min="14366" max="14366" width="7.25" style="15" customWidth="1"/>
    <col min="14367" max="14367" width="7.75" style="15" customWidth="1"/>
    <col min="14368" max="14368" width="6.5" style="15" customWidth="1"/>
    <col min="14369" max="14371" width="0" style="15" hidden="1" customWidth="1"/>
    <col min="14372" max="14592" width="8.08203125" style="15"/>
    <col min="14593" max="14593" width="2.58203125" style="15" customWidth="1"/>
    <col min="14594" max="14594" width="8.08203125" style="15"/>
    <col min="14595" max="14595" width="9" style="15" customWidth="1"/>
    <col min="14596" max="14596" width="5.08203125" style="15" bestFit="1" customWidth="1"/>
    <col min="14597" max="14598" width="5.58203125" style="15" bestFit="1" customWidth="1"/>
    <col min="14599" max="14599" width="8.75" style="15" bestFit="1" customWidth="1"/>
    <col min="14600" max="14600" width="5.08203125" style="15" bestFit="1" customWidth="1"/>
    <col min="14601" max="14602" width="5.58203125" style="15" bestFit="1" customWidth="1"/>
    <col min="14603" max="14603" width="10.5" style="15" customWidth="1"/>
    <col min="14604" max="14604" width="5.08203125" style="15" bestFit="1" customWidth="1"/>
    <col min="14605" max="14606" width="5.58203125" style="15" bestFit="1" customWidth="1"/>
    <col min="14607" max="14607" width="10.5" style="15" customWidth="1"/>
    <col min="14608" max="14608" width="5.08203125" style="15" bestFit="1" customWidth="1"/>
    <col min="14609" max="14610" width="5.58203125" style="15" bestFit="1" customWidth="1"/>
    <col min="14611" max="14611" width="10.5" style="15" customWidth="1"/>
    <col min="14612" max="14612" width="5.08203125" style="15" bestFit="1" customWidth="1"/>
    <col min="14613" max="14614" width="5.58203125" style="15" bestFit="1" customWidth="1"/>
    <col min="14615" max="14615" width="10.5" style="15" customWidth="1"/>
    <col min="14616" max="14616" width="5.08203125" style="15" bestFit="1" customWidth="1"/>
    <col min="14617" max="14618" width="5.58203125" style="15" bestFit="1" customWidth="1"/>
    <col min="14619" max="14619" width="7.33203125" style="15" customWidth="1"/>
    <col min="14620" max="14620" width="6.58203125" style="15" customWidth="1"/>
    <col min="14621" max="14621" width="8.5" style="15" customWidth="1"/>
    <col min="14622" max="14622" width="7.25" style="15" customWidth="1"/>
    <col min="14623" max="14623" width="7.75" style="15" customWidth="1"/>
    <col min="14624" max="14624" width="6.5" style="15" customWidth="1"/>
    <col min="14625" max="14627" width="0" style="15" hidden="1" customWidth="1"/>
    <col min="14628" max="14848" width="8.08203125" style="15"/>
    <col min="14849" max="14849" width="2.58203125" style="15" customWidth="1"/>
    <col min="14850" max="14850" width="8.08203125" style="15"/>
    <col min="14851" max="14851" width="9" style="15" customWidth="1"/>
    <col min="14852" max="14852" width="5.08203125" style="15" bestFit="1" customWidth="1"/>
    <col min="14853" max="14854" width="5.58203125" style="15" bestFit="1" customWidth="1"/>
    <col min="14855" max="14855" width="8.75" style="15" bestFit="1" customWidth="1"/>
    <col min="14856" max="14856" width="5.08203125" style="15" bestFit="1" customWidth="1"/>
    <col min="14857" max="14858" width="5.58203125" style="15" bestFit="1" customWidth="1"/>
    <col min="14859" max="14859" width="10.5" style="15" customWidth="1"/>
    <col min="14860" max="14860" width="5.08203125" style="15" bestFit="1" customWidth="1"/>
    <col min="14861" max="14862" width="5.58203125" style="15" bestFit="1" customWidth="1"/>
    <col min="14863" max="14863" width="10.5" style="15" customWidth="1"/>
    <col min="14864" max="14864" width="5.08203125" style="15" bestFit="1" customWidth="1"/>
    <col min="14865" max="14866" width="5.58203125" style="15" bestFit="1" customWidth="1"/>
    <col min="14867" max="14867" width="10.5" style="15" customWidth="1"/>
    <col min="14868" max="14868" width="5.08203125" style="15" bestFit="1" customWidth="1"/>
    <col min="14869" max="14870" width="5.58203125" style="15" bestFit="1" customWidth="1"/>
    <col min="14871" max="14871" width="10.5" style="15" customWidth="1"/>
    <col min="14872" max="14872" width="5.08203125" style="15" bestFit="1" customWidth="1"/>
    <col min="14873" max="14874" width="5.58203125" style="15" bestFit="1" customWidth="1"/>
    <col min="14875" max="14875" width="7.33203125" style="15" customWidth="1"/>
    <col min="14876" max="14876" width="6.58203125" style="15" customWidth="1"/>
    <col min="14877" max="14877" width="8.5" style="15" customWidth="1"/>
    <col min="14878" max="14878" width="7.25" style="15" customWidth="1"/>
    <col min="14879" max="14879" width="7.75" style="15" customWidth="1"/>
    <col min="14880" max="14880" width="6.5" style="15" customWidth="1"/>
    <col min="14881" max="14883" width="0" style="15" hidden="1" customWidth="1"/>
    <col min="14884" max="15104" width="8.08203125" style="15"/>
    <col min="15105" max="15105" width="2.58203125" style="15" customWidth="1"/>
    <col min="15106" max="15106" width="8.08203125" style="15"/>
    <col min="15107" max="15107" width="9" style="15" customWidth="1"/>
    <col min="15108" max="15108" width="5.08203125" style="15" bestFit="1" customWidth="1"/>
    <col min="15109" max="15110" width="5.58203125" style="15" bestFit="1" customWidth="1"/>
    <col min="15111" max="15111" width="8.75" style="15" bestFit="1" customWidth="1"/>
    <col min="15112" max="15112" width="5.08203125" style="15" bestFit="1" customWidth="1"/>
    <col min="15113" max="15114" width="5.58203125" style="15" bestFit="1" customWidth="1"/>
    <col min="15115" max="15115" width="10.5" style="15" customWidth="1"/>
    <col min="15116" max="15116" width="5.08203125" style="15" bestFit="1" customWidth="1"/>
    <col min="15117" max="15118" width="5.58203125" style="15" bestFit="1" customWidth="1"/>
    <col min="15119" max="15119" width="10.5" style="15" customWidth="1"/>
    <col min="15120" max="15120" width="5.08203125" style="15" bestFit="1" customWidth="1"/>
    <col min="15121" max="15122" width="5.58203125" style="15" bestFit="1" customWidth="1"/>
    <col min="15123" max="15123" width="10.5" style="15" customWidth="1"/>
    <col min="15124" max="15124" width="5.08203125" style="15" bestFit="1" customWidth="1"/>
    <col min="15125" max="15126" width="5.58203125" style="15" bestFit="1" customWidth="1"/>
    <col min="15127" max="15127" width="10.5" style="15" customWidth="1"/>
    <col min="15128" max="15128" width="5.08203125" style="15" bestFit="1" customWidth="1"/>
    <col min="15129" max="15130" width="5.58203125" style="15" bestFit="1" customWidth="1"/>
    <col min="15131" max="15131" width="7.33203125" style="15" customWidth="1"/>
    <col min="15132" max="15132" width="6.58203125" style="15" customWidth="1"/>
    <col min="15133" max="15133" width="8.5" style="15" customWidth="1"/>
    <col min="15134" max="15134" width="7.25" style="15" customWidth="1"/>
    <col min="15135" max="15135" width="7.75" style="15" customWidth="1"/>
    <col min="15136" max="15136" width="6.5" style="15" customWidth="1"/>
    <col min="15137" max="15139" width="0" style="15" hidden="1" customWidth="1"/>
    <col min="15140" max="15360" width="8.08203125" style="15"/>
    <col min="15361" max="15361" width="2.58203125" style="15" customWidth="1"/>
    <col min="15362" max="15362" width="8.08203125" style="15"/>
    <col min="15363" max="15363" width="9" style="15" customWidth="1"/>
    <col min="15364" max="15364" width="5.08203125" style="15" bestFit="1" customWidth="1"/>
    <col min="15365" max="15366" width="5.58203125" style="15" bestFit="1" customWidth="1"/>
    <col min="15367" max="15367" width="8.75" style="15" bestFit="1" customWidth="1"/>
    <col min="15368" max="15368" width="5.08203125" style="15" bestFit="1" customWidth="1"/>
    <col min="15369" max="15370" width="5.58203125" style="15" bestFit="1" customWidth="1"/>
    <col min="15371" max="15371" width="10.5" style="15" customWidth="1"/>
    <col min="15372" max="15372" width="5.08203125" style="15" bestFit="1" customWidth="1"/>
    <col min="15373" max="15374" width="5.58203125" style="15" bestFit="1" customWidth="1"/>
    <col min="15375" max="15375" width="10.5" style="15" customWidth="1"/>
    <col min="15376" max="15376" width="5.08203125" style="15" bestFit="1" customWidth="1"/>
    <col min="15377" max="15378" width="5.58203125" style="15" bestFit="1" customWidth="1"/>
    <col min="15379" max="15379" width="10.5" style="15" customWidth="1"/>
    <col min="15380" max="15380" width="5.08203125" style="15" bestFit="1" customWidth="1"/>
    <col min="15381" max="15382" width="5.58203125" style="15" bestFit="1" customWidth="1"/>
    <col min="15383" max="15383" width="10.5" style="15" customWidth="1"/>
    <col min="15384" max="15384" width="5.08203125" style="15" bestFit="1" customWidth="1"/>
    <col min="15385" max="15386" width="5.58203125" style="15" bestFit="1" customWidth="1"/>
    <col min="15387" max="15387" width="7.33203125" style="15" customWidth="1"/>
    <col min="15388" max="15388" width="6.58203125" style="15" customWidth="1"/>
    <col min="15389" max="15389" width="8.5" style="15" customWidth="1"/>
    <col min="15390" max="15390" width="7.25" style="15" customWidth="1"/>
    <col min="15391" max="15391" width="7.75" style="15" customWidth="1"/>
    <col min="15392" max="15392" width="6.5" style="15" customWidth="1"/>
    <col min="15393" max="15395" width="0" style="15" hidden="1" customWidth="1"/>
    <col min="15396" max="15616" width="8.08203125" style="15"/>
    <col min="15617" max="15617" width="2.58203125" style="15" customWidth="1"/>
    <col min="15618" max="15618" width="8.08203125" style="15"/>
    <col min="15619" max="15619" width="9" style="15" customWidth="1"/>
    <col min="15620" max="15620" width="5.08203125" style="15" bestFit="1" customWidth="1"/>
    <col min="15621" max="15622" width="5.58203125" style="15" bestFit="1" customWidth="1"/>
    <col min="15623" max="15623" width="8.75" style="15" bestFit="1" customWidth="1"/>
    <col min="15624" max="15624" width="5.08203125" style="15" bestFit="1" customWidth="1"/>
    <col min="15625" max="15626" width="5.58203125" style="15" bestFit="1" customWidth="1"/>
    <col min="15627" max="15627" width="10.5" style="15" customWidth="1"/>
    <col min="15628" max="15628" width="5.08203125" style="15" bestFit="1" customWidth="1"/>
    <col min="15629" max="15630" width="5.58203125" style="15" bestFit="1" customWidth="1"/>
    <col min="15631" max="15631" width="10.5" style="15" customWidth="1"/>
    <col min="15632" max="15632" width="5.08203125" style="15" bestFit="1" customWidth="1"/>
    <col min="15633" max="15634" width="5.58203125" style="15" bestFit="1" customWidth="1"/>
    <col min="15635" max="15635" width="10.5" style="15" customWidth="1"/>
    <col min="15636" max="15636" width="5.08203125" style="15" bestFit="1" customWidth="1"/>
    <col min="15637" max="15638" width="5.58203125" style="15" bestFit="1" customWidth="1"/>
    <col min="15639" max="15639" width="10.5" style="15" customWidth="1"/>
    <col min="15640" max="15640" width="5.08203125" style="15" bestFit="1" customWidth="1"/>
    <col min="15641" max="15642" width="5.58203125" style="15" bestFit="1" customWidth="1"/>
    <col min="15643" max="15643" width="7.33203125" style="15" customWidth="1"/>
    <col min="15644" max="15644" width="6.58203125" style="15" customWidth="1"/>
    <col min="15645" max="15645" width="8.5" style="15" customWidth="1"/>
    <col min="15646" max="15646" width="7.25" style="15" customWidth="1"/>
    <col min="15647" max="15647" width="7.75" style="15" customWidth="1"/>
    <col min="15648" max="15648" width="6.5" style="15" customWidth="1"/>
    <col min="15649" max="15651" width="0" style="15" hidden="1" customWidth="1"/>
    <col min="15652" max="15872" width="8.08203125" style="15"/>
    <col min="15873" max="15873" width="2.58203125" style="15" customWidth="1"/>
    <col min="15874" max="15874" width="8.08203125" style="15"/>
    <col min="15875" max="15875" width="9" style="15" customWidth="1"/>
    <col min="15876" max="15876" width="5.08203125" style="15" bestFit="1" customWidth="1"/>
    <col min="15877" max="15878" width="5.58203125" style="15" bestFit="1" customWidth="1"/>
    <col min="15879" max="15879" width="8.75" style="15" bestFit="1" customWidth="1"/>
    <col min="15880" max="15880" width="5.08203125" style="15" bestFit="1" customWidth="1"/>
    <col min="15881" max="15882" width="5.58203125" style="15" bestFit="1" customWidth="1"/>
    <col min="15883" max="15883" width="10.5" style="15" customWidth="1"/>
    <col min="15884" max="15884" width="5.08203125" style="15" bestFit="1" customWidth="1"/>
    <col min="15885" max="15886" width="5.58203125" style="15" bestFit="1" customWidth="1"/>
    <col min="15887" max="15887" width="10.5" style="15" customWidth="1"/>
    <col min="15888" max="15888" width="5.08203125" style="15" bestFit="1" customWidth="1"/>
    <col min="15889" max="15890" width="5.58203125" style="15" bestFit="1" customWidth="1"/>
    <col min="15891" max="15891" width="10.5" style="15" customWidth="1"/>
    <col min="15892" max="15892" width="5.08203125" style="15" bestFit="1" customWidth="1"/>
    <col min="15893" max="15894" width="5.58203125" style="15" bestFit="1" customWidth="1"/>
    <col min="15895" max="15895" width="10.5" style="15" customWidth="1"/>
    <col min="15896" max="15896" width="5.08203125" style="15" bestFit="1" customWidth="1"/>
    <col min="15897" max="15898" width="5.58203125" style="15" bestFit="1" customWidth="1"/>
    <col min="15899" max="15899" width="7.33203125" style="15" customWidth="1"/>
    <col min="15900" max="15900" width="6.58203125" style="15" customWidth="1"/>
    <col min="15901" max="15901" width="8.5" style="15" customWidth="1"/>
    <col min="15902" max="15902" width="7.25" style="15" customWidth="1"/>
    <col min="15903" max="15903" width="7.75" style="15" customWidth="1"/>
    <col min="15904" max="15904" width="6.5" style="15" customWidth="1"/>
    <col min="15905" max="15907" width="0" style="15" hidden="1" customWidth="1"/>
    <col min="15908" max="16128" width="8.08203125" style="15"/>
    <col min="16129" max="16129" width="2.58203125" style="15" customWidth="1"/>
    <col min="16130" max="16130" width="8.08203125" style="15"/>
    <col min="16131" max="16131" width="9" style="15" customWidth="1"/>
    <col min="16132" max="16132" width="5.08203125" style="15" bestFit="1" customWidth="1"/>
    <col min="16133" max="16134" width="5.58203125" style="15" bestFit="1" customWidth="1"/>
    <col min="16135" max="16135" width="8.75" style="15" bestFit="1" customWidth="1"/>
    <col min="16136" max="16136" width="5.08203125" style="15" bestFit="1" customWidth="1"/>
    <col min="16137" max="16138" width="5.58203125" style="15" bestFit="1" customWidth="1"/>
    <col min="16139" max="16139" width="10.5" style="15" customWidth="1"/>
    <col min="16140" max="16140" width="5.08203125" style="15" bestFit="1" customWidth="1"/>
    <col min="16141" max="16142" width="5.58203125" style="15" bestFit="1" customWidth="1"/>
    <col min="16143" max="16143" width="10.5" style="15" customWidth="1"/>
    <col min="16144" max="16144" width="5.08203125" style="15" bestFit="1" customWidth="1"/>
    <col min="16145" max="16146" width="5.58203125" style="15" bestFit="1" customWidth="1"/>
    <col min="16147" max="16147" width="10.5" style="15" customWidth="1"/>
    <col min="16148" max="16148" width="5.08203125" style="15" bestFit="1" customWidth="1"/>
    <col min="16149" max="16150" width="5.58203125" style="15" bestFit="1" customWidth="1"/>
    <col min="16151" max="16151" width="10.5" style="15" customWidth="1"/>
    <col min="16152" max="16152" width="5.08203125" style="15" bestFit="1" customWidth="1"/>
    <col min="16153" max="16154" width="5.58203125" style="15" bestFit="1" customWidth="1"/>
    <col min="16155" max="16155" width="7.33203125" style="15" customWidth="1"/>
    <col min="16156" max="16156" width="6.58203125" style="15" customWidth="1"/>
    <col min="16157" max="16157" width="8.5" style="15" customWidth="1"/>
    <col min="16158" max="16158" width="7.25" style="15" customWidth="1"/>
    <col min="16159" max="16159" width="7.75" style="15" customWidth="1"/>
    <col min="16160" max="16160" width="6.5" style="15" customWidth="1"/>
    <col min="16161" max="16163" width="0" style="15" hidden="1" customWidth="1"/>
    <col min="16164" max="16384" width="8.08203125" style="15"/>
  </cols>
  <sheetData>
    <row r="2" spans="1:35" ht="12" customHeight="1" x14ac:dyDescent="0.55000000000000004">
      <c r="A2" s="16"/>
      <c r="B2" s="17"/>
      <c r="C2" s="17"/>
      <c r="D2" s="115" t="s">
        <v>0</v>
      </c>
      <c r="E2" s="116"/>
      <c r="F2" s="117"/>
      <c r="G2" s="18" t="s">
        <v>1</v>
      </c>
      <c r="H2" s="115" t="s">
        <v>0</v>
      </c>
      <c r="I2" s="116"/>
      <c r="J2" s="117"/>
      <c r="K2" s="18" t="s">
        <v>2</v>
      </c>
      <c r="L2" s="115" t="s">
        <v>0</v>
      </c>
      <c r="M2" s="116"/>
      <c r="N2" s="117"/>
      <c r="O2" s="19" t="s">
        <v>3</v>
      </c>
      <c r="P2" s="115" t="s">
        <v>0</v>
      </c>
      <c r="Q2" s="116"/>
      <c r="R2" s="117"/>
      <c r="S2" s="18" t="s">
        <v>4</v>
      </c>
      <c r="T2" s="115" t="s">
        <v>0</v>
      </c>
      <c r="U2" s="116"/>
      <c r="V2" s="117"/>
      <c r="W2" s="18" t="s">
        <v>5</v>
      </c>
      <c r="X2" s="115" t="s">
        <v>0</v>
      </c>
      <c r="Y2" s="116"/>
      <c r="Z2" s="117"/>
      <c r="AA2" s="108" t="s">
        <v>6</v>
      </c>
      <c r="AB2" s="109"/>
      <c r="AC2" s="19" t="s">
        <v>7</v>
      </c>
      <c r="AD2" s="94" t="s">
        <v>8</v>
      </c>
      <c r="AE2" s="20"/>
      <c r="AF2" s="21"/>
    </row>
    <row r="3" spans="1:35" ht="12" customHeight="1" x14ac:dyDescent="0.55000000000000004">
      <c r="A3" s="23"/>
      <c r="D3" s="110" t="s">
        <v>9</v>
      </c>
      <c r="E3" s="111"/>
      <c r="F3" s="112"/>
      <c r="G3" s="24" t="s">
        <v>0</v>
      </c>
      <c r="H3" s="110" t="s">
        <v>10</v>
      </c>
      <c r="I3" s="111"/>
      <c r="J3" s="112"/>
      <c r="K3" s="24" t="s">
        <v>0</v>
      </c>
      <c r="L3" s="110" t="s">
        <v>11</v>
      </c>
      <c r="M3" s="111"/>
      <c r="N3" s="112"/>
      <c r="O3" s="25" t="s">
        <v>0</v>
      </c>
      <c r="P3" s="110" t="s">
        <v>12</v>
      </c>
      <c r="Q3" s="111"/>
      <c r="R3" s="112"/>
      <c r="S3" s="24" t="s">
        <v>0</v>
      </c>
      <c r="T3" s="110" t="s">
        <v>13</v>
      </c>
      <c r="U3" s="111"/>
      <c r="V3" s="112"/>
      <c r="W3" s="24" t="s">
        <v>0</v>
      </c>
      <c r="X3" s="110" t="s">
        <v>14</v>
      </c>
      <c r="Y3" s="111"/>
      <c r="Z3" s="112"/>
      <c r="AA3" s="113" t="s">
        <v>0</v>
      </c>
      <c r="AB3" s="114"/>
      <c r="AC3" s="6"/>
      <c r="AD3" s="27" t="s">
        <v>15</v>
      </c>
      <c r="AE3" s="28"/>
      <c r="AF3" s="29"/>
    </row>
    <row r="4" spans="1:35" ht="19.5" customHeight="1" x14ac:dyDescent="0.55000000000000004">
      <c r="A4" s="23"/>
      <c r="D4" s="30" t="s">
        <v>16</v>
      </c>
      <c r="E4" s="31" t="s">
        <v>17</v>
      </c>
      <c r="F4" s="32" t="s">
        <v>18</v>
      </c>
      <c r="G4" s="30" t="s">
        <v>19</v>
      </c>
      <c r="H4" s="30" t="s">
        <v>16</v>
      </c>
      <c r="I4" s="31" t="s">
        <v>17</v>
      </c>
      <c r="J4" s="32" t="s">
        <v>18</v>
      </c>
      <c r="K4" s="30" t="s">
        <v>20</v>
      </c>
      <c r="L4" s="30" t="s">
        <v>16</v>
      </c>
      <c r="M4" s="31" t="s">
        <v>17</v>
      </c>
      <c r="N4" s="32" t="s">
        <v>18</v>
      </c>
      <c r="O4" s="26" t="s">
        <v>20</v>
      </c>
      <c r="P4" s="30" t="s">
        <v>16</v>
      </c>
      <c r="Q4" s="31" t="s">
        <v>17</v>
      </c>
      <c r="R4" s="32" t="s">
        <v>18</v>
      </c>
      <c r="S4" s="30" t="s">
        <v>20</v>
      </c>
      <c r="T4" s="30" t="s">
        <v>16</v>
      </c>
      <c r="U4" s="31" t="s">
        <v>17</v>
      </c>
      <c r="V4" s="32" t="s">
        <v>18</v>
      </c>
      <c r="W4" s="30" t="s">
        <v>20</v>
      </c>
      <c r="X4" s="30" t="s">
        <v>16</v>
      </c>
      <c r="Y4" s="31" t="s">
        <v>17</v>
      </c>
      <c r="Z4" s="32" t="s">
        <v>18</v>
      </c>
      <c r="AA4" s="33" t="s">
        <v>16</v>
      </c>
      <c r="AB4" s="33" t="s">
        <v>21</v>
      </c>
      <c r="AC4" s="33" t="s">
        <v>22</v>
      </c>
      <c r="AD4" s="33" t="s">
        <v>23</v>
      </c>
      <c r="AE4" s="33" t="s">
        <v>16</v>
      </c>
      <c r="AF4" s="33" t="s">
        <v>21</v>
      </c>
    </row>
    <row r="5" spans="1:35" ht="16.5" customHeight="1" x14ac:dyDescent="0.55000000000000004">
      <c r="A5" s="34" t="s">
        <v>24</v>
      </c>
      <c r="B5" s="20"/>
      <c r="C5" s="35"/>
      <c r="D5" s="36"/>
      <c r="E5" s="37"/>
      <c r="F5" s="37"/>
      <c r="G5" s="38"/>
      <c r="H5" s="36"/>
      <c r="I5" s="37"/>
      <c r="J5" s="37"/>
      <c r="K5" s="26" t="s">
        <v>24</v>
      </c>
      <c r="L5" s="36"/>
      <c r="M5" s="37"/>
      <c r="N5" s="37"/>
      <c r="O5" s="26" t="s">
        <v>24</v>
      </c>
      <c r="P5" s="36"/>
      <c r="Q5" s="37"/>
      <c r="R5" s="37"/>
      <c r="S5" s="30" t="s">
        <v>24</v>
      </c>
      <c r="T5" s="36"/>
      <c r="U5" s="37"/>
      <c r="V5" s="37"/>
      <c r="W5" s="30" t="s">
        <v>24</v>
      </c>
      <c r="X5" s="36"/>
      <c r="Y5" s="37"/>
      <c r="Z5" s="37"/>
      <c r="AA5" s="36"/>
      <c r="AB5" s="35"/>
      <c r="AC5" s="39"/>
      <c r="AD5" s="36"/>
      <c r="AE5" s="36"/>
      <c r="AF5" s="29"/>
      <c r="AH5" s="22" t="s">
        <v>25</v>
      </c>
    </row>
    <row r="6" spans="1:35" ht="16.5" customHeight="1" x14ac:dyDescent="0.55000000000000004">
      <c r="A6" s="6"/>
      <c r="B6" s="7" t="s">
        <v>26</v>
      </c>
      <c r="C6" s="35"/>
      <c r="D6" s="9">
        <v>0</v>
      </c>
      <c r="E6" s="40" t="e">
        <f>D6/D21</f>
        <v>#DIV/0!</v>
      </c>
      <c r="F6" s="40" t="e">
        <f t="shared" ref="F6:F11" si="0">D6/($D$22+$D$27)</f>
        <v>#DIV/0!</v>
      </c>
      <c r="G6" s="1"/>
      <c r="H6" s="9">
        <f t="shared" ref="H6:H11" si="1">D6</f>
        <v>0</v>
      </c>
      <c r="I6" s="40" t="e">
        <f>H6/H21</f>
        <v>#DIV/0!</v>
      </c>
      <c r="J6" s="40" t="e">
        <f>H6/($H$22+$H$27)</f>
        <v>#DIV/0!</v>
      </c>
      <c r="K6" s="2"/>
      <c r="L6" s="9">
        <f t="shared" ref="L6:L11" si="2">H6+K6</f>
        <v>0</v>
      </c>
      <c r="M6" s="40" t="e">
        <f>L6/L21</f>
        <v>#DIV/0!</v>
      </c>
      <c r="N6" s="40" t="e">
        <f>L6/($L$22+$L$27)</f>
        <v>#DIV/0!</v>
      </c>
      <c r="O6" s="2"/>
      <c r="P6" s="9">
        <f t="shared" ref="P6:P11" si="3">L6+O6</f>
        <v>0</v>
      </c>
      <c r="Q6" s="40" t="e">
        <f>P6/P21</f>
        <v>#DIV/0!</v>
      </c>
      <c r="R6" s="40" t="e">
        <f>P6/($P$22+$P$27)</f>
        <v>#DIV/0!</v>
      </c>
      <c r="S6" s="1"/>
      <c r="T6" s="9">
        <f t="shared" ref="T6:T11" si="4">P6+S6</f>
        <v>0</v>
      </c>
      <c r="U6" s="40" t="e">
        <f>T6/T21</f>
        <v>#DIV/0!</v>
      </c>
      <c r="V6" s="40" t="e">
        <f>T6/($T$22+$T$27)</f>
        <v>#DIV/0!</v>
      </c>
      <c r="W6" s="1"/>
      <c r="X6" s="9">
        <f t="shared" ref="X6:X11" si="5">T6+W6</f>
        <v>0</v>
      </c>
      <c r="Y6" s="40" t="e">
        <f>X6/X21</f>
        <v>#DIV/0!</v>
      </c>
      <c r="Z6" s="40" t="e">
        <f>X6/($X$22+$X$27)</f>
        <v>#DIV/0!</v>
      </c>
      <c r="AA6" s="1"/>
      <c r="AB6" s="40" t="e">
        <f>AA6/AA21</f>
        <v>#DIV/0!</v>
      </c>
      <c r="AC6" s="1"/>
      <c r="AD6" s="1"/>
      <c r="AE6" s="41">
        <f t="shared" ref="AE6:AE17" si="6">AA6-AD6</f>
        <v>0</v>
      </c>
      <c r="AF6" s="40" t="e">
        <f>AE6/AE22</f>
        <v>#DIV/0!</v>
      </c>
      <c r="AH6" s="22">
        <f>AD6*160</f>
        <v>0</v>
      </c>
      <c r="AI6" s="22" t="e">
        <f>AD6*AH28</f>
        <v>#DIV/0!</v>
      </c>
    </row>
    <row r="7" spans="1:35" ht="16.5" customHeight="1" x14ac:dyDescent="0.55000000000000004">
      <c r="A7" s="6"/>
      <c r="B7" s="7" t="s">
        <v>27</v>
      </c>
      <c r="C7" s="35"/>
      <c r="D7" s="9">
        <v>0</v>
      </c>
      <c r="E7" s="40" t="e">
        <f>D7/D21</f>
        <v>#DIV/0!</v>
      </c>
      <c r="F7" s="40" t="e">
        <f t="shared" si="0"/>
        <v>#DIV/0!</v>
      </c>
      <c r="G7" s="1"/>
      <c r="H7" s="9">
        <f t="shared" si="1"/>
        <v>0</v>
      </c>
      <c r="I7" s="40" t="e">
        <f>H7/H21</f>
        <v>#DIV/0!</v>
      </c>
      <c r="J7" s="40" t="e">
        <f t="shared" ref="J7:J21" si="7">H7/($H$22+$H$27)</f>
        <v>#DIV/0!</v>
      </c>
      <c r="K7" s="2"/>
      <c r="L7" s="9">
        <f t="shared" si="2"/>
        <v>0</v>
      </c>
      <c r="M7" s="40" t="e">
        <f>L7/L21</f>
        <v>#DIV/0!</v>
      </c>
      <c r="N7" s="40" t="e">
        <f t="shared" ref="N7:N21" si="8">L7/($L$22+$L$27)</f>
        <v>#DIV/0!</v>
      </c>
      <c r="O7" s="2"/>
      <c r="P7" s="9">
        <f t="shared" si="3"/>
        <v>0</v>
      </c>
      <c r="Q7" s="40" t="e">
        <f>P7/P21</f>
        <v>#DIV/0!</v>
      </c>
      <c r="R7" s="40" t="e">
        <f t="shared" ref="R7:R21" si="9">P7/($P$22+$P$27)</f>
        <v>#DIV/0!</v>
      </c>
      <c r="S7" s="1"/>
      <c r="T7" s="9">
        <f t="shared" si="4"/>
        <v>0</v>
      </c>
      <c r="U7" s="40" t="e">
        <f>T7/T21</f>
        <v>#DIV/0!</v>
      </c>
      <c r="V7" s="40" t="e">
        <f t="shared" ref="V7:V21" si="10">T7/($T$22+$T$27)</f>
        <v>#DIV/0!</v>
      </c>
      <c r="W7" s="1"/>
      <c r="X7" s="9">
        <f t="shared" si="5"/>
        <v>0</v>
      </c>
      <c r="Y7" s="40" t="e">
        <f>X7/X21</f>
        <v>#DIV/0!</v>
      </c>
      <c r="Z7" s="40" t="e">
        <f t="shared" ref="Z7:Z21" si="11">X7/($X$22+$X$27)</f>
        <v>#DIV/0!</v>
      </c>
      <c r="AA7" s="1"/>
      <c r="AB7" s="40" t="e">
        <f>AA7/AA21</f>
        <v>#DIV/0!</v>
      </c>
      <c r="AC7" s="1"/>
      <c r="AD7" s="1"/>
      <c r="AE7" s="41">
        <f t="shared" si="6"/>
        <v>0</v>
      </c>
      <c r="AF7" s="40" t="e">
        <f>AE7/AE22</f>
        <v>#DIV/0!</v>
      </c>
    </row>
    <row r="8" spans="1:35" ht="16.5" customHeight="1" x14ac:dyDescent="0.55000000000000004">
      <c r="A8" s="6"/>
      <c r="B8" s="7" t="s">
        <v>27</v>
      </c>
      <c r="C8" s="35"/>
      <c r="D8" s="9">
        <v>0</v>
      </c>
      <c r="E8" s="40" t="e">
        <f>D8/D21</f>
        <v>#DIV/0!</v>
      </c>
      <c r="F8" s="40" t="e">
        <f t="shared" si="0"/>
        <v>#DIV/0!</v>
      </c>
      <c r="G8" s="1"/>
      <c r="H8" s="9">
        <f t="shared" si="1"/>
        <v>0</v>
      </c>
      <c r="I8" s="40" t="e">
        <f>H8/H21</f>
        <v>#DIV/0!</v>
      </c>
      <c r="J8" s="40" t="e">
        <f t="shared" si="7"/>
        <v>#DIV/0!</v>
      </c>
      <c r="K8" s="2"/>
      <c r="L8" s="9">
        <f t="shared" si="2"/>
        <v>0</v>
      </c>
      <c r="M8" s="40" t="e">
        <f>L8/L21</f>
        <v>#DIV/0!</v>
      </c>
      <c r="N8" s="40" t="e">
        <f t="shared" si="8"/>
        <v>#DIV/0!</v>
      </c>
      <c r="O8" s="2"/>
      <c r="P8" s="9">
        <f t="shared" si="3"/>
        <v>0</v>
      </c>
      <c r="Q8" s="40" t="e">
        <f>P8/P21</f>
        <v>#DIV/0!</v>
      </c>
      <c r="R8" s="40" t="e">
        <f t="shared" si="9"/>
        <v>#DIV/0!</v>
      </c>
      <c r="S8" s="1"/>
      <c r="T8" s="9">
        <f t="shared" si="4"/>
        <v>0</v>
      </c>
      <c r="U8" s="40" t="e">
        <f>T8/T21</f>
        <v>#DIV/0!</v>
      </c>
      <c r="V8" s="40" t="e">
        <f t="shared" si="10"/>
        <v>#DIV/0!</v>
      </c>
      <c r="W8" s="1"/>
      <c r="X8" s="9">
        <f t="shared" si="5"/>
        <v>0</v>
      </c>
      <c r="Y8" s="40" t="e">
        <f>X8/X21</f>
        <v>#DIV/0!</v>
      </c>
      <c r="Z8" s="40" t="e">
        <f t="shared" si="11"/>
        <v>#DIV/0!</v>
      </c>
      <c r="AA8" s="1"/>
      <c r="AB8" s="40" t="e">
        <f>AA8/AA22</f>
        <v>#DIV/0!</v>
      </c>
      <c r="AC8" s="1"/>
      <c r="AD8" s="1"/>
      <c r="AE8" s="41">
        <f t="shared" si="6"/>
        <v>0</v>
      </c>
      <c r="AF8" s="40" t="e">
        <f>AE8/AE22</f>
        <v>#DIV/0!</v>
      </c>
    </row>
    <row r="9" spans="1:35" ht="16.5" customHeight="1" x14ac:dyDescent="0.55000000000000004">
      <c r="A9" s="6"/>
      <c r="B9" s="7" t="s">
        <v>28</v>
      </c>
      <c r="C9" s="35"/>
      <c r="D9" s="9">
        <v>0</v>
      </c>
      <c r="E9" s="40" t="e">
        <f>D9/D21</f>
        <v>#DIV/0!</v>
      </c>
      <c r="F9" s="40" t="e">
        <f t="shared" si="0"/>
        <v>#DIV/0!</v>
      </c>
      <c r="G9" s="1"/>
      <c r="H9" s="9">
        <f t="shared" si="1"/>
        <v>0</v>
      </c>
      <c r="I9" s="40" t="e">
        <f>H9/H21</f>
        <v>#DIV/0!</v>
      </c>
      <c r="J9" s="40" t="e">
        <f t="shared" si="7"/>
        <v>#DIV/0!</v>
      </c>
      <c r="K9" s="2"/>
      <c r="L9" s="9">
        <f t="shared" si="2"/>
        <v>0</v>
      </c>
      <c r="M9" s="40" t="e">
        <f>L9/L21</f>
        <v>#DIV/0!</v>
      </c>
      <c r="N9" s="40" t="e">
        <f t="shared" si="8"/>
        <v>#DIV/0!</v>
      </c>
      <c r="O9" s="2"/>
      <c r="P9" s="9">
        <f t="shared" si="3"/>
        <v>0</v>
      </c>
      <c r="Q9" s="40" t="e">
        <f>P9/P21</f>
        <v>#DIV/0!</v>
      </c>
      <c r="R9" s="40" t="e">
        <f t="shared" si="9"/>
        <v>#DIV/0!</v>
      </c>
      <c r="S9" s="1"/>
      <c r="T9" s="9">
        <f t="shared" si="4"/>
        <v>0</v>
      </c>
      <c r="U9" s="40" t="e">
        <f>T9/T21</f>
        <v>#DIV/0!</v>
      </c>
      <c r="V9" s="40" t="e">
        <f t="shared" si="10"/>
        <v>#DIV/0!</v>
      </c>
      <c r="W9" s="1"/>
      <c r="X9" s="9">
        <f t="shared" si="5"/>
        <v>0</v>
      </c>
      <c r="Y9" s="40" t="e">
        <f>X9/X21</f>
        <v>#DIV/0!</v>
      </c>
      <c r="Z9" s="40" t="e">
        <f t="shared" si="11"/>
        <v>#DIV/0!</v>
      </c>
      <c r="AA9" s="1"/>
      <c r="AB9" s="40" t="e">
        <f>AA9/AA22</f>
        <v>#DIV/0!</v>
      </c>
      <c r="AC9" s="1"/>
      <c r="AD9" s="1"/>
      <c r="AE9" s="41">
        <f t="shared" si="6"/>
        <v>0</v>
      </c>
      <c r="AF9" s="40" t="e">
        <f>AE9/AE22</f>
        <v>#DIV/0!</v>
      </c>
    </row>
    <row r="10" spans="1:35" ht="16.5" customHeight="1" x14ac:dyDescent="0.55000000000000004">
      <c r="A10" s="6"/>
      <c r="B10" s="7" t="s">
        <v>28</v>
      </c>
      <c r="C10" s="35"/>
      <c r="D10" s="9">
        <v>0</v>
      </c>
      <c r="E10" s="40" t="e">
        <f>D10/D21</f>
        <v>#DIV/0!</v>
      </c>
      <c r="F10" s="40" t="e">
        <f t="shared" si="0"/>
        <v>#DIV/0!</v>
      </c>
      <c r="G10" s="1"/>
      <c r="H10" s="9">
        <f t="shared" si="1"/>
        <v>0</v>
      </c>
      <c r="I10" s="40" t="e">
        <f>H10/H21</f>
        <v>#DIV/0!</v>
      </c>
      <c r="J10" s="40" t="e">
        <f t="shared" si="7"/>
        <v>#DIV/0!</v>
      </c>
      <c r="K10" s="2"/>
      <c r="L10" s="9">
        <f t="shared" si="2"/>
        <v>0</v>
      </c>
      <c r="M10" s="40" t="e">
        <f>L10/L21</f>
        <v>#DIV/0!</v>
      </c>
      <c r="N10" s="40" t="e">
        <f t="shared" si="8"/>
        <v>#DIV/0!</v>
      </c>
      <c r="O10" s="2"/>
      <c r="P10" s="9">
        <f t="shared" si="3"/>
        <v>0</v>
      </c>
      <c r="Q10" s="40" t="e">
        <f>P10/P21</f>
        <v>#DIV/0!</v>
      </c>
      <c r="R10" s="40" t="e">
        <f t="shared" si="9"/>
        <v>#DIV/0!</v>
      </c>
      <c r="S10" s="1"/>
      <c r="T10" s="9">
        <f t="shared" si="4"/>
        <v>0</v>
      </c>
      <c r="U10" s="40" t="e">
        <f>T10/T21</f>
        <v>#DIV/0!</v>
      </c>
      <c r="V10" s="40" t="e">
        <f t="shared" si="10"/>
        <v>#DIV/0!</v>
      </c>
      <c r="W10" s="1"/>
      <c r="X10" s="9">
        <f t="shared" si="5"/>
        <v>0</v>
      </c>
      <c r="Y10" s="40" t="e">
        <f>X10/X21</f>
        <v>#DIV/0!</v>
      </c>
      <c r="Z10" s="40" t="e">
        <f t="shared" si="11"/>
        <v>#DIV/0!</v>
      </c>
      <c r="AA10" s="1"/>
      <c r="AB10" s="40" t="e">
        <f>AA10/AA22</f>
        <v>#DIV/0!</v>
      </c>
      <c r="AC10" s="1"/>
      <c r="AD10" s="1"/>
      <c r="AE10" s="41">
        <f t="shared" si="6"/>
        <v>0</v>
      </c>
      <c r="AF10" s="40" t="e">
        <f>AE10/AE22</f>
        <v>#DIV/0!</v>
      </c>
    </row>
    <row r="11" spans="1:35" ht="16.5" customHeight="1" x14ac:dyDescent="0.55000000000000004">
      <c r="A11" s="6"/>
      <c r="B11" s="7" t="s">
        <v>28</v>
      </c>
      <c r="C11" s="35"/>
      <c r="D11" s="9">
        <v>0</v>
      </c>
      <c r="E11" s="40" t="e">
        <f>D11/D21</f>
        <v>#DIV/0!</v>
      </c>
      <c r="F11" s="40" t="e">
        <f t="shared" si="0"/>
        <v>#DIV/0!</v>
      </c>
      <c r="G11" s="1"/>
      <c r="H11" s="9">
        <f t="shared" si="1"/>
        <v>0</v>
      </c>
      <c r="I11" s="40" t="e">
        <f>H11/H21</f>
        <v>#DIV/0!</v>
      </c>
      <c r="J11" s="40" t="e">
        <f t="shared" si="7"/>
        <v>#DIV/0!</v>
      </c>
      <c r="K11" s="2"/>
      <c r="L11" s="9">
        <f t="shared" si="2"/>
        <v>0</v>
      </c>
      <c r="M11" s="40" t="e">
        <f>L11/L21</f>
        <v>#DIV/0!</v>
      </c>
      <c r="N11" s="40" t="e">
        <f t="shared" si="8"/>
        <v>#DIV/0!</v>
      </c>
      <c r="O11" s="2"/>
      <c r="P11" s="9">
        <f t="shared" si="3"/>
        <v>0</v>
      </c>
      <c r="Q11" s="40" t="e">
        <f>P11/P21</f>
        <v>#DIV/0!</v>
      </c>
      <c r="R11" s="40" t="e">
        <f t="shared" si="9"/>
        <v>#DIV/0!</v>
      </c>
      <c r="S11" s="1"/>
      <c r="T11" s="9">
        <f t="shared" si="4"/>
        <v>0</v>
      </c>
      <c r="U11" s="40" t="e">
        <f>T11/T21</f>
        <v>#DIV/0!</v>
      </c>
      <c r="V11" s="40" t="e">
        <f t="shared" si="10"/>
        <v>#DIV/0!</v>
      </c>
      <c r="W11" s="1"/>
      <c r="X11" s="9">
        <f t="shared" si="5"/>
        <v>0</v>
      </c>
      <c r="Y11" s="40" t="e">
        <f>X11/X21</f>
        <v>#DIV/0!</v>
      </c>
      <c r="Z11" s="40" t="e">
        <f t="shared" si="11"/>
        <v>#DIV/0!</v>
      </c>
      <c r="AA11" s="1"/>
      <c r="AB11" s="40" t="e">
        <f>AA11/AA21</f>
        <v>#DIV/0!</v>
      </c>
      <c r="AC11" s="1"/>
      <c r="AD11" s="1"/>
      <c r="AE11" s="41">
        <f t="shared" si="6"/>
        <v>0</v>
      </c>
      <c r="AF11" s="40" t="e">
        <f>AE11/AE22</f>
        <v>#DIV/0!</v>
      </c>
    </row>
    <row r="12" spans="1:35" ht="25.15" customHeight="1" x14ac:dyDescent="0.55000000000000004">
      <c r="A12" s="6"/>
      <c r="B12" s="100" t="s">
        <v>29</v>
      </c>
      <c r="C12" s="101"/>
      <c r="D12" s="9">
        <f>SUM(D6:D11)</f>
        <v>0</v>
      </c>
      <c r="E12" s="40" t="e">
        <f>D12/D21</f>
        <v>#DIV/0!</v>
      </c>
      <c r="F12" s="40" t="e">
        <f>E12</f>
        <v>#DIV/0!</v>
      </c>
      <c r="G12" s="9">
        <f>SUM(G6:G11)</f>
        <v>0</v>
      </c>
      <c r="H12" s="9">
        <f>SUM(H6:H11)</f>
        <v>0</v>
      </c>
      <c r="I12" s="40" t="e">
        <f>H12/H21</f>
        <v>#DIV/0!</v>
      </c>
      <c r="J12" s="40" t="e">
        <f t="shared" si="7"/>
        <v>#DIV/0!</v>
      </c>
      <c r="K12" s="12">
        <f>SUM(K6:K11)</f>
        <v>0</v>
      </c>
      <c r="L12" s="9">
        <f>SUM(L6:L11)</f>
        <v>0</v>
      </c>
      <c r="M12" s="40" t="e">
        <f>L12/L21</f>
        <v>#DIV/0!</v>
      </c>
      <c r="N12" s="40" t="e">
        <f t="shared" si="8"/>
        <v>#DIV/0!</v>
      </c>
      <c r="O12" s="12">
        <f>SUM(O6:O11)</f>
        <v>0</v>
      </c>
      <c r="P12" s="9">
        <f>SUM(P6:P11)</f>
        <v>0</v>
      </c>
      <c r="Q12" s="40" t="e">
        <f>P12/P21</f>
        <v>#DIV/0!</v>
      </c>
      <c r="R12" s="40" t="e">
        <f t="shared" si="9"/>
        <v>#DIV/0!</v>
      </c>
      <c r="S12" s="9">
        <f>SUM(S6:S11)</f>
        <v>0</v>
      </c>
      <c r="T12" s="9">
        <f>SUM(T6:T11)</f>
        <v>0</v>
      </c>
      <c r="U12" s="40" t="e">
        <f>T12/T21</f>
        <v>#DIV/0!</v>
      </c>
      <c r="V12" s="40" t="e">
        <f t="shared" si="10"/>
        <v>#DIV/0!</v>
      </c>
      <c r="W12" s="9">
        <f>SUM(W6:W11)</f>
        <v>0</v>
      </c>
      <c r="X12" s="9">
        <f>SUM(X6:X11)</f>
        <v>0</v>
      </c>
      <c r="Y12" s="40" t="e">
        <f>X12/X21</f>
        <v>#DIV/0!</v>
      </c>
      <c r="Z12" s="40" t="e">
        <f t="shared" si="11"/>
        <v>#DIV/0!</v>
      </c>
      <c r="AA12" s="9">
        <f>SUM(AA6:AA11)</f>
        <v>0</v>
      </c>
      <c r="AB12" s="40" t="e">
        <f>AA12/AA21</f>
        <v>#DIV/0!</v>
      </c>
      <c r="AC12" s="9">
        <f>SUM(AC6:AC11)</f>
        <v>0</v>
      </c>
      <c r="AD12" s="9">
        <f>SUM(AD6:AD11)</f>
        <v>0</v>
      </c>
      <c r="AE12" s="42">
        <f t="shared" si="6"/>
        <v>0</v>
      </c>
      <c r="AF12" s="40" t="e">
        <f>AE12/AE21</f>
        <v>#DIV/0!</v>
      </c>
    </row>
    <row r="13" spans="1:35" ht="16.5" customHeight="1" x14ac:dyDescent="0.55000000000000004">
      <c r="A13" s="6"/>
      <c r="B13" s="7" t="s">
        <v>30</v>
      </c>
      <c r="C13" s="13"/>
      <c r="D13" s="9">
        <v>0</v>
      </c>
      <c r="E13" s="40" t="e">
        <f>D13/D21</f>
        <v>#DIV/0!</v>
      </c>
      <c r="F13" s="40" t="e">
        <f t="shared" ref="F13:F21" si="12">D13/($D$22+$D$27)</f>
        <v>#DIV/0!</v>
      </c>
      <c r="G13" s="1"/>
      <c r="H13" s="9">
        <f>D13</f>
        <v>0</v>
      </c>
      <c r="I13" s="40" t="e">
        <f>H13/H21</f>
        <v>#DIV/0!</v>
      </c>
      <c r="J13" s="40" t="e">
        <f t="shared" si="7"/>
        <v>#DIV/0!</v>
      </c>
      <c r="K13" s="2"/>
      <c r="L13" s="9">
        <f>H13+K13</f>
        <v>0</v>
      </c>
      <c r="M13" s="40" t="e">
        <f>L13/L21</f>
        <v>#DIV/0!</v>
      </c>
      <c r="N13" s="40" t="e">
        <f t="shared" si="8"/>
        <v>#DIV/0!</v>
      </c>
      <c r="O13" s="2"/>
      <c r="P13" s="9">
        <f>L13+O13</f>
        <v>0</v>
      </c>
      <c r="Q13" s="40" t="e">
        <f>P13/P21</f>
        <v>#DIV/0!</v>
      </c>
      <c r="R13" s="40" t="e">
        <f t="shared" si="9"/>
        <v>#DIV/0!</v>
      </c>
      <c r="S13" s="1"/>
      <c r="T13" s="9">
        <f>P13+S13</f>
        <v>0</v>
      </c>
      <c r="U13" s="40" t="e">
        <f>T13/T21</f>
        <v>#DIV/0!</v>
      </c>
      <c r="V13" s="40" t="e">
        <f t="shared" si="10"/>
        <v>#DIV/0!</v>
      </c>
      <c r="W13" s="1"/>
      <c r="X13" s="9">
        <f>T13+W13</f>
        <v>0</v>
      </c>
      <c r="Y13" s="40" t="e">
        <f>X13/X21</f>
        <v>#DIV/0!</v>
      </c>
      <c r="Z13" s="40" t="e">
        <f t="shared" si="11"/>
        <v>#DIV/0!</v>
      </c>
      <c r="AA13" s="1"/>
      <c r="AB13" s="40" t="e">
        <f>AA13/AA22</f>
        <v>#DIV/0!</v>
      </c>
      <c r="AC13" s="1"/>
      <c r="AD13" s="1"/>
      <c r="AE13" s="42">
        <f t="shared" si="6"/>
        <v>0</v>
      </c>
      <c r="AF13" s="40" t="e">
        <f>AE13/AE22</f>
        <v>#DIV/0!</v>
      </c>
    </row>
    <row r="14" spans="1:35" ht="16.5" customHeight="1" x14ac:dyDescent="0.55000000000000004">
      <c r="A14" s="6"/>
      <c r="B14" s="7" t="s">
        <v>30</v>
      </c>
      <c r="C14" s="13"/>
      <c r="D14" s="9">
        <v>0</v>
      </c>
      <c r="E14" s="40" t="e">
        <f>D14/D21</f>
        <v>#DIV/0!</v>
      </c>
      <c r="F14" s="40" t="e">
        <f t="shared" si="12"/>
        <v>#DIV/0!</v>
      </c>
      <c r="G14" s="1"/>
      <c r="H14" s="9">
        <f t="shared" ref="H14:H21" si="13">D14</f>
        <v>0</v>
      </c>
      <c r="I14" s="40" t="e">
        <f>H14/H21</f>
        <v>#DIV/0!</v>
      </c>
      <c r="J14" s="40" t="e">
        <f t="shared" si="7"/>
        <v>#DIV/0!</v>
      </c>
      <c r="K14" s="2"/>
      <c r="L14" s="9">
        <f t="shared" ref="L14:L20" si="14">H14+K14</f>
        <v>0</v>
      </c>
      <c r="M14" s="40" t="e">
        <f>L14/L21</f>
        <v>#DIV/0!</v>
      </c>
      <c r="N14" s="40" t="e">
        <f t="shared" si="8"/>
        <v>#DIV/0!</v>
      </c>
      <c r="O14" s="2"/>
      <c r="P14" s="9">
        <f t="shared" ref="P14:P21" si="15">L14+O14</f>
        <v>0</v>
      </c>
      <c r="Q14" s="40" t="e">
        <f>P14/P21</f>
        <v>#DIV/0!</v>
      </c>
      <c r="R14" s="40" t="e">
        <f t="shared" si="9"/>
        <v>#DIV/0!</v>
      </c>
      <c r="S14" s="1"/>
      <c r="T14" s="9">
        <f t="shared" ref="T14:T21" si="16">P14+S14</f>
        <v>0</v>
      </c>
      <c r="U14" s="40" t="e">
        <f>T14/T21</f>
        <v>#DIV/0!</v>
      </c>
      <c r="V14" s="40" t="e">
        <f t="shared" si="10"/>
        <v>#DIV/0!</v>
      </c>
      <c r="W14" s="1"/>
      <c r="X14" s="9">
        <f t="shared" ref="X14:X21" si="17">T14+W14</f>
        <v>0</v>
      </c>
      <c r="Y14" s="40" t="e">
        <f>X14/X21</f>
        <v>#DIV/0!</v>
      </c>
      <c r="Z14" s="40" t="e">
        <f t="shared" si="11"/>
        <v>#DIV/0!</v>
      </c>
      <c r="AA14" s="1"/>
      <c r="AB14" s="40" t="e">
        <f>AA14/AA22</f>
        <v>#DIV/0!</v>
      </c>
      <c r="AC14" s="1"/>
      <c r="AD14" s="1"/>
      <c r="AE14" s="42">
        <f t="shared" si="6"/>
        <v>0</v>
      </c>
      <c r="AF14" s="40" t="e">
        <f>AE14/AE22</f>
        <v>#DIV/0!</v>
      </c>
    </row>
    <row r="15" spans="1:35" ht="16.5" customHeight="1" x14ac:dyDescent="0.55000000000000004">
      <c r="A15" s="6"/>
      <c r="B15" s="7" t="s">
        <v>30</v>
      </c>
      <c r="C15" s="13"/>
      <c r="D15" s="9">
        <v>0</v>
      </c>
      <c r="E15" s="40" t="e">
        <f>D15/D21</f>
        <v>#DIV/0!</v>
      </c>
      <c r="F15" s="40" t="e">
        <f t="shared" si="12"/>
        <v>#DIV/0!</v>
      </c>
      <c r="G15" s="1"/>
      <c r="H15" s="9">
        <f t="shared" si="13"/>
        <v>0</v>
      </c>
      <c r="I15" s="40" t="e">
        <f>H15/H21</f>
        <v>#DIV/0!</v>
      </c>
      <c r="J15" s="40" t="e">
        <f t="shared" si="7"/>
        <v>#DIV/0!</v>
      </c>
      <c r="K15" s="2"/>
      <c r="L15" s="9">
        <f t="shared" si="14"/>
        <v>0</v>
      </c>
      <c r="M15" s="40" t="e">
        <f>L15/L21</f>
        <v>#DIV/0!</v>
      </c>
      <c r="N15" s="40" t="e">
        <f t="shared" si="8"/>
        <v>#DIV/0!</v>
      </c>
      <c r="O15" s="2"/>
      <c r="P15" s="9">
        <f t="shared" si="15"/>
        <v>0</v>
      </c>
      <c r="Q15" s="40" t="e">
        <f>P15/P21</f>
        <v>#DIV/0!</v>
      </c>
      <c r="R15" s="40" t="e">
        <f t="shared" si="9"/>
        <v>#DIV/0!</v>
      </c>
      <c r="S15" s="1"/>
      <c r="T15" s="9">
        <f t="shared" si="16"/>
        <v>0</v>
      </c>
      <c r="U15" s="40" t="e">
        <f>T15/T21</f>
        <v>#DIV/0!</v>
      </c>
      <c r="V15" s="40" t="e">
        <f t="shared" si="10"/>
        <v>#DIV/0!</v>
      </c>
      <c r="W15" s="1"/>
      <c r="X15" s="9">
        <f t="shared" si="17"/>
        <v>0</v>
      </c>
      <c r="Y15" s="40" t="e">
        <f>X15/X21</f>
        <v>#DIV/0!</v>
      </c>
      <c r="Z15" s="40" t="e">
        <f t="shared" si="11"/>
        <v>#DIV/0!</v>
      </c>
      <c r="AA15" s="1"/>
      <c r="AB15" s="40" t="e">
        <f>AA15/AA22</f>
        <v>#DIV/0!</v>
      </c>
      <c r="AC15" s="1"/>
      <c r="AD15" s="1"/>
      <c r="AE15" s="42">
        <f t="shared" si="6"/>
        <v>0</v>
      </c>
      <c r="AF15" s="40" t="e">
        <f>AE15/AE22</f>
        <v>#DIV/0!</v>
      </c>
    </row>
    <row r="16" spans="1:35" ht="16.5" hidden="1" customHeight="1" x14ac:dyDescent="0.55000000000000004">
      <c r="A16" s="6"/>
      <c r="B16" s="7" t="s">
        <v>30</v>
      </c>
      <c r="C16" s="13"/>
      <c r="D16" s="9">
        <v>0</v>
      </c>
      <c r="E16" s="40" t="e">
        <f>D16/D21</f>
        <v>#DIV/0!</v>
      </c>
      <c r="F16" s="40" t="e">
        <f t="shared" si="12"/>
        <v>#DIV/0!</v>
      </c>
      <c r="G16" s="9"/>
      <c r="H16" s="9">
        <f t="shared" si="13"/>
        <v>0</v>
      </c>
      <c r="I16" s="40" t="e">
        <f>H16/H21</f>
        <v>#DIV/0!</v>
      </c>
      <c r="J16" s="40" t="e">
        <f t="shared" si="7"/>
        <v>#DIV/0!</v>
      </c>
      <c r="K16" s="12"/>
      <c r="L16" s="9">
        <f t="shared" si="14"/>
        <v>0</v>
      </c>
      <c r="M16" s="40" t="e">
        <f>L16/L21</f>
        <v>#DIV/0!</v>
      </c>
      <c r="N16" s="40" t="e">
        <f t="shared" si="8"/>
        <v>#DIV/0!</v>
      </c>
      <c r="O16" s="12"/>
      <c r="P16" s="9">
        <f t="shared" si="15"/>
        <v>0</v>
      </c>
      <c r="Q16" s="40" t="e">
        <f>P16/P21</f>
        <v>#DIV/0!</v>
      </c>
      <c r="R16" s="40" t="e">
        <f t="shared" si="9"/>
        <v>#DIV/0!</v>
      </c>
      <c r="S16" s="9"/>
      <c r="T16" s="9">
        <f t="shared" si="16"/>
        <v>0</v>
      </c>
      <c r="U16" s="40" t="e">
        <f>T16/T21</f>
        <v>#DIV/0!</v>
      </c>
      <c r="V16" s="40" t="e">
        <f t="shared" si="10"/>
        <v>#DIV/0!</v>
      </c>
      <c r="W16" s="9"/>
      <c r="X16" s="9">
        <f t="shared" si="17"/>
        <v>0</v>
      </c>
      <c r="Y16" s="40" t="e">
        <f>X16/X21</f>
        <v>#DIV/0!</v>
      </c>
      <c r="Z16" s="40" t="e">
        <f t="shared" si="11"/>
        <v>#DIV/0!</v>
      </c>
      <c r="AA16" s="9">
        <f t="shared" ref="AA16:AA17" si="18">X16</f>
        <v>0</v>
      </c>
      <c r="AB16" s="40" t="e">
        <f>AA16/AA21</f>
        <v>#DIV/0!</v>
      </c>
      <c r="AC16" s="9"/>
      <c r="AD16" s="9">
        <f>AA16*0.2</f>
        <v>0</v>
      </c>
      <c r="AE16" s="42">
        <f t="shared" si="6"/>
        <v>0</v>
      </c>
      <c r="AF16" s="40" t="e">
        <f>AE16/AE22</f>
        <v>#DIV/0!</v>
      </c>
    </row>
    <row r="17" spans="1:34" ht="24.65" customHeight="1" x14ac:dyDescent="0.55000000000000004">
      <c r="A17" s="6"/>
      <c r="B17" s="36"/>
      <c r="C17" s="43" t="s">
        <v>31</v>
      </c>
      <c r="D17" s="9">
        <f>SUM(D13:D16)</f>
        <v>0</v>
      </c>
      <c r="E17" s="40" t="e">
        <f>D17/D21</f>
        <v>#DIV/0!</v>
      </c>
      <c r="F17" s="40" t="e">
        <f t="shared" si="12"/>
        <v>#DIV/0!</v>
      </c>
      <c r="G17" s="9">
        <f>SUM(G13:G15)</f>
        <v>0</v>
      </c>
      <c r="H17" s="9">
        <f t="shared" si="13"/>
        <v>0</v>
      </c>
      <c r="I17" s="40" t="e">
        <f>H17/H21</f>
        <v>#DIV/0!</v>
      </c>
      <c r="J17" s="40" t="e">
        <f t="shared" si="7"/>
        <v>#DIV/0!</v>
      </c>
      <c r="K17" s="12">
        <f>SUM(K13:K15)</f>
        <v>0</v>
      </c>
      <c r="L17" s="9">
        <f t="shared" si="14"/>
        <v>0</v>
      </c>
      <c r="M17" s="40" t="e">
        <f>L17/L21</f>
        <v>#DIV/0!</v>
      </c>
      <c r="N17" s="40" t="e">
        <f t="shared" si="8"/>
        <v>#DIV/0!</v>
      </c>
      <c r="O17" s="12">
        <f>SUM(O13:O15)</f>
        <v>0</v>
      </c>
      <c r="P17" s="9">
        <f t="shared" si="15"/>
        <v>0</v>
      </c>
      <c r="Q17" s="40" t="e">
        <f>P17/P21</f>
        <v>#DIV/0!</v>
      </c>
      <c r="R17" s="40" t="e">
        <f t="shared" si="9"/>
        <v>#DIV/0!</v>
      </c>
      <c r="S17" s="9">
        <f>SUM(S13:S15)</f>
        <v>0</v>
      </c>
      <c r="T17" s="9">
        <f t="shared" si="16"/>
        <v>0</v>
      </c>
      <c r="U17" s="40" t="e">
        <f>T17/T21</f>
        <v>#DIV/0!</v>
      </c>
      <c r="V17" s="40" t="e">
        <f t="shared" si="10"/>
        <v>#DIV/0!</v>
      </c>
      <c r="W17" s="9">
        <f>SUM(W13:W15)</f>
        <v>0</v>
      </c>
      <c r="X17" s="9">
        <f t="shared" si="17"/>
        <v>0</v>
      </c>
      <c r="Y17" s="40" t="e">
        <f>X17/X21</f>
        <v>#DIV/0!</v>
      </c>
      <c r="Z17" s="40" t="e">
        <f t="shared" si="11"/>
        <v>#DIV/0!</v>
      </c>
      <c r="AA17" s="9">
        <f t="shared" si="18"/>
        <v>0</v>
      </c>
      <c r="AB17" s="40" t="e">
        <f>AA17/AA21</f>
        <v>#DIV/0!</v>
      </c>
      <c r="AC17" s="9">
        <f>SUM(AC13:AC16)</f>
        <v>0</v>
      </c>
      <c r="AD17" s="9">
        <f>SUM(AD13:AD16)</f>
        <v>0</v>
      </c>
      <c r="AE17" s="42">
        <f t="shared" si="6"/>
        <v>0</v>
      </c>
      <c r="AF17" s="40" t="e">
        <f>AE17/AE22</f>
        <v>#DIV/0!</v>
      </c>
    </row>
    <row r="18" spans="1:34" s="22" customFormat="1" ht="16.5" customHeight="1" x14ac:dyDescent="0.55000000000000004">
      <c r="A18" s="6"/>
      <c r="B18" s="7" t="s">
        <v>32</v>
      </c>
      <c r="C18" s="35"/>
      <c r="D18" s="44">
        <v>0</v>
      </c>
      <c r="E18" s="40" t="e">
        <f>D18/D21</f>
        <v>#DIV/0!</v>
      </c>
      <c r="F18" s="40" t="e">
        <f t="shared" si="12"/>
        <v>#DIV/0!</v>
      </c>
      <c r="G18" s="81"/>
      <c r="H18" s="9">
        <f t="shared" si="13"/>
        <v>0</v>
      </c>
      <c r="I18" s="40">
        <v>0</v>
      </c>
      <c r="J18" s="40" t="e">
        <f t="shared" si="7"/>
        <v>#DIV/0!</v>
      </c>
      <c r="K18" s="82"/>
      <c r="L18" s="9">
        <f t="shared" si="14"/>
        <v>0</v>
      </c>
      <c r="M18" s="40" t="e">
        <f>L18/L21</f>
        <v>#DIV/0!</v>
      </c>
      <c r="N18" s="40" t="e">
        <f t="shared" si="8"/>
        <v>#DIV/0!</v>
      </c>
      <c r="O18" s="82"/>
      <c r="P18" s="9">
        <f t="shared" si="15"/>
        <v>0</v>
      </c>
      <c r="Q18" s="40" t="e">
        <f>P18/P21</f>
        <v>#DIV/0!</v>
      </c>
      <c r="R18" s="40" t="e">
        <f t="shared" si="9"/>
        <v>#DIV/0!</v>
      </c>
      <c r="S18" s="81"/>
      <c r="T18" s="9">
        <f t="shared" si="16"/>
        <v>0</v>
      </c>
      <c r="U18" s="40" t="e">
        <f>T18/T21</f>
        <v>#DIV/0!</v>
      </c>
      <c r="V18" s="40" t="e">
        <f t="shared" si="10"/>
        <v>#DIV/0!</v>
      </c>
      <c r="W18" s="81"/>
      <c r="X18" s="9">
        <f t="shared" si="17"/>
        <v>0</v>
      </c>
      <c r="Y18" s="40" t="e">
        <f>X18/X21</f>
        <v>#DIV/0!</v>
      </c>
      <c r="Z18" s="40" t="e">
        <f t="shared" si="11"/>
        <v>#DIV/0!</v>
      </c>
      <c r="AA18" s="1"/>
      <c r="AB18" s="40" t="e">
        <f>AA18/AA21</f>
        <v>#DIV/0!</v>
      </c>
      <c r="AC18" s="81"/>
      <c r="AD18" s="81"/>
      <c r="AE18" s="42">
        <f>AA18-AD18</f>
        <v>0</v>
      </c>
      <c r="AF18" s="45" t="e">
        <f>AE18/AE22</f>
        <v>#DIV/0!</v>
      </c>
    </row>
    <row r="19" spans="1:34" s="22" customFormat="1" ht="16.5" customHeight="1" x14ac:dyDescent="0.55000000000000004">
      <c r="A19" s="6"/>
      <c r="B19" s="7" t="s">
        <v>72</v>
      </c>
      <c r="C19" s="35"/>
      <c r="D19" s="83"/>
      <c r="E19" s="84"/>
      <c r="F19" s="84"/>
      <c r="G19" s="83"/>
      <c r="H19" s="85"/>
      <c r="I19" s="84"/>
      <c r="J19" s="84"/>
      <c r="K19" s="86"/>
      <c r="L19" s="85"/>
      <c r="M19" s="84"/>
      <c r="N19" s="84"/>
      <c r="O19" s="86"/>
      <c r="P19" s="85"/>
      <c r="Q19" s="84"/>
      <c r="R19" s="84"/>
      <c r="S19" s="83"/>
      <c r="T19" s="85"/>
      <c r="U19" s="84"/>
      <c r="V19" s="84"/>
      <c r="W19" s="83"/>
      <c r="X19" s="85"/>
      <c r="Y19" s="84"/>
      <c r="Z19" s="84"/>
      <c r="AA19" s="85"/>
      <c r="AB19" s="84"/>
      <c r="AC19" s="81"/>
      <c r="AD19" s="83"/>
      <c r="AE19" s="42">
        <f>AC19+AD19</f>
        <v>0</v>
      </c>
      <c r="AF19" s="45" t="e">
        <f>AE19/AE22</f>
        <v>#DIV/0!</v>
      </c>
    </row>
    <row r="20" spans="1:34" s="22" customFormat="1" ht="22.15" customHeight="1" x14ac:dyDescent="0.55000000000000004">
      <c r="A20" s="6"/>
      <c r="B20" s="36"/>
      <c r="C20" s="43" t="s">
        <v>33</v>
      </c>
      <c r="D20" s="9">
        <f>SUM(D18:D19)</f>
        <v>0</v>
      </c>
      <c r="E20" s="40" t="e">
        <f>D20/D21</f>
        <v>#DIV/0!</v>
      </c>
      <c r="F20" s="40" t="e">
        <f t="shared" si="12"/>
        <v>#DIV/0!</v>
      </c>
      <c r="G20" s="9">
        <f>SUM(G18:G19)</f>
        <v>0</v>
      </c>
      <c r="H20" s="9">
        <f t="shared" si="13"/>
        <v>0</v>
      </c>
      <c r="I20" s="40" t="e">
        <f>H20/H21</f>
        <v>#DIV/0!</v>
      </c>
      <c r="J20" s="40" t="e">
        <f t="shared" si="7"/>
        <v>#DIV/0!</v>
      </c>
      <c r="K20" s="12">
        <f>SUM(K18:K19)</f>
        <v>0</v>
      </c>
      <c r="L20" s="9">
        <f t="shared" si="14"/>
        <v>0</v>
      </c>
      <c r="M20" s="40" t="e">
        <f>L20/L21</f>
        <v>#DIV/0!</v>
      </c>
      <c r="N20" s="40" t="e">
        <f t="shared" si="8"/>
        <v>#DIV/0!</v>
      </c>
      <c r="O20" s="12">
        <f>SUM(O18:O19)</f>
        <v>0</v>
      </c>
      <c r="P20" s="9">
        <f t="shared" si="15"/>
        <v>0</v>
      </c>
      <c r="Q20" s="40" t="e">
        <f>P20/P21</f>
        <v>#DIV/0!</v>
      </c>
      <c r="R20" s="40" t="e">
        <f t="shared" si="9"/>
        <v>#DIV/0!</v>
      </c>
      <c r="S20" s="9">
        <f>SUM(S18:S19)</f>
        <v>0</v>
      </c>
      <c r="T20" s="9">
        <f t="shared" si="16"/>
        <v>0</v>
      </c>
      <c r="U20" s="40" t="e">
        <f>T20/T21</f>
        <v>#DIV/0!</v>
      </c>
      <c r="V20" s="40" t="e">
        <f t="shared" si="10"/>
        <v>#DIV/0!</v>
      </c>
      <c r="W20" s="9">
        <f>SUM(W18:W19)</f>
        <v>0</v>
      </c>
      <c r="X20" s="9">
        <f t="shared" si="17"/>
        <v>0</v>
      </c>
      <c r="Y20" s="40" t="e">
        <f>X20/X21</f>
        <v>#DIV/0!</v>
      </c>
      <c r="Z20" s="40" t="e">
        <f t="shared" si="11"/>
        <v>#DIV/0!</v>
      </c>
      <c r="AA20" s="9">
        <f>SUM(AA18:AA19)</f>
        <v>0</v>
      </c>
      <c r="AB20" s="40" t="e">
        <f>AA20/AA21</f>
        <v>#DIV/0!</v>
      </c>
      <c r="AC20" s="9">
        <f>AC19</f>
        <v>0</v>
      </c>
      <c r="AD20" s="9">
        <f>AD19</f>
        <v>0</v>
      </c>
      <c r="AE20" s="42">
        <f>AE18+AE19</f>
        <v>0</v>
      </c>
      <c r="AF20" s="40" t="e">
        <f>AE20/AE21</f>
        <v>#DIV/0!</v>
      </c>
    </row>
    <row r="21" spans="1:34" s="22" customFormat="1" ht="25.15" customHeight="1" thickBot="1" x14ac:dyDescent="0.6">
      <c r="A21" s="46"/>
      <c r="B21" s="47"/>
      <c r="C21" s="48" t="s">
        <v>34</v>
      </c>
      <c r="D21" s="49">
        <f>D12+D17+D20</f>
        <v>0</v>
      </c>
      <c r="E21" s="50" t="e">
        <f>D21/D21</f>
        <v>#DIV/0!</v>
      </c>
      <c r="F21" s="50" t="e">
        <f t="shared" si="12"/>
        <v>#DIV/0!</v>
      </c>
      <c r="G21" s="49">
        <f>G12+G17+G20</f>
        <v>0</v>
      </c>
      <c r="H21" s="49">
        <f t="shared" si="13"/>
        <v>0</v>
      </c>
      <c r="I21" s="50" t="e">
        <f>H21/H21</f>
        <v>#DIV/0!</v>
      </c>
      <c r="J21" s="50" t="e">
        <f t="shared" si="7"/>
        <v>#DIV/0!</v>
      </c>
      <c r="K21" s="51">
        <f>K12+K17+K20</f>
        <v>0</v>
      </c>
      <c r="L21" s="49">
        <f>L12+L17+L20</f>
        <v>0</v>
      </c>
      <c r="M21" s="50" t="e">
        <f>L21/L21</f>
        <v>#DIV/0!</v>
      </c>
      <c r="N21" s="50" t="e">
        <f t="shared" si="8"/>
        <v>#DIV/0!</v>
      </c>
      <c r="O21" s="51">
        <f>O12+O17+O20</f>
        <v>0</v>
      </c>
      <c r="P21" s="49">
        <f t="shared" si="15"/>
        <v>0</v>
      </c>
      <c r="Q21" s="50" t="e">
        <f>P21/P21</f>
        <v>#DIV/0!</v>
      </c>
      <c r="R21" s="50" t="e">
        <f t="shared" si="9"/>
        <v>#DIV/0!</v>
      </c>
      <c r="S21" s="49">
        <f>S12+S17+S20</f>
        <v>0</v>
      </c>
      <c r="T21" s="49">
        <f t="shared" si="16"/>
        <v>0</v>
      </c>
      <c r="U21" s="50" t="e">
        <f>T21/T21</f>
        <v>#DIV/0!</v>
      </c>
      <c r="V21" s="50" t="e">
        <f t="shared" si="10"/>
        <v>#DIV/0!</v>
      </c>
      <c r="W21" s="49">
        <f>W12+W17+W20</f>
        <v>0</v>
      </c>
      <c r="X21" s="49">
        <f t="shared" si="17"/>
        <v>0</v>
      </c>
      <c r="Y21" s="50" t="e">
        <f>X21/X21</f>
        <v>#DIV/0!</v>
      </c>
      <c r="Z21" s="50" t="e">
        <f t="shared" si="11"/>
        <v>#DIV/0!</v>
      </c>
      <c r="AA21" s="49">
        <f>AA12+AA17+AA20</f>
        <v>0</v>
      </c>
      <c r="AB21" s="50" t="e">
        <f>AA21/AA21</f>
        <v>#DIV/0!</v>
      </c>
      <c r="AC21" s="49">
        <f>AC12+AC17+AC20</f>
        <v>0</v>
      </c>
      <c r="AD21" s="49">
        <f>AD12+AD17+AD20</f>
        <v>0</v>
      </c>
      <c r="AE21" s="49">
        <f>AA21+AC19</f>
        <v>0</v>
      </c>
      <c r="AF21" s="50" t="e">
        <f>AE21/AE22</f>
        <v>#DIV/0!</v>
      </c>
    </row>
    <row r="22" spans="1:34" s="22" customFormat="1" ht="27.65" customHeight="1" thickTop="1" thickBot="1" x14ac:dyDescent="0.6">
      <c r="A22" s="46" t="s">
        <v>35</v>
      </c>
      <c r="B22" s="47"/>
      <c r="C22" s="48"/>
      <c r="D22" s="49">
        <f>D12+D17+D20</f>
        <v>0</v>
      </c>
      <c r="E22" s="49"/>
      <c r="F22" s="52"/>
      <c r="G22" s="49"/>
      <c r="H22" s="52">
        <f>H12+H17+H20</f>
        <v>0</v>
      </c>
      <c r="I22" s="49"/>
      <c r="J22" s="52"/>
      <c r="K22" s="49"/>
      <c r="L22" s="52">
        <f>L12+L17+L20</f>
        <v>0</v>
      </c>
      <c r="M22" s="49"/>
      <c r="N22" s="52"/>
      <c r="O22" s="51"/>
      <c r="P22" s="52">
        <f>P12+P17+P20</f>
        <v>0</v>
      </c>
      <c r="Q22" s="49"/>
      <c r="R22" s="52"/>
      <c r="S22" s="49"/>
      <c r="T22" s="52">
        <f>T12+T17+T18+T19</f>
        <v>0</v>
      </c>
      <c r="U22" s="49"/>
      <c r="V22" s="52"/>
      <c r="W22" s="49"/>
      <c r="X22" s="52">
        <f>X12+X17+X18+X19</f>
        <v>0</v>
      </c>
      <c r="Y22" s="49"/>
      <c r="Z22" s="52"/>
      <c r="AA22" s="52">
        <f>AA21</f>
        <v>0</v>
      </c>
      <c r="AB22" s="53" t="e">
        <f>AA22/AA22</f>
        <v>#DIV/0!</v>
      </c>
      <c r="AC22" s="49">
        <f>AC20+AA22</f>
        <v>0</v>
      </c>
      <c r="AD22" s="49">
        <f>AC22</f>
        <v>0</v>
      </c>
      <c r="AE22" s="49">
        <f>AE21</f>
        <v>0</v>
      </c>
      <c r="AF22" s="53"/>
    </row>
    <row r="23" spans="1:34" s="22" customFormat="1" ht="16.5" customHeight="1" thickTop="1" x14ac:dyDescent="0.55000000000000004">
      <c r="A23" s="6" t="s">
        <v>60</v>
      </c>
      <c r="B23" s="36"/>
      <c r="C23" s="43"/>
      <c r="D23" s="54"/>
      <c r="E23" s="55"/>
      <c r="F23" s="55"/>
      <c r="G23" s="54"/>
      <c r="H23" s="54"/>
      <c r="I23" s="55"/>
      <c r="J23" s="55"/>
      <c r="K23" s="56"/>
      <c r="L23" s="54"/>
      <c r="M23" s="55"/>
      <c r="N23" s="55"/>
      <c r="O23" s="56"/>
      <c r="P23" s="54"/>
      <c r="Q23" s="55"/>
      <c r="R23" s="55"/>
      <c r="S23" s="54"/>
      <c r="T23" s="54"/>
      <c r="U23" s="55"/>
      <c r="V23" s="55"/>
      <c r="W23" s="54"/>
      <c r="X23" s="54"/>
      <c r="Y23" s="55"/>
      <c r="Z23" s="55"/>
      <c r="AA23" s="54"/>
      <c r="AB23" s="54"/>
      <c r="AC23" s="54"/>
      <c r="AD23" s="54"/>
      <c r="AE23" s="57"/>
      <c r="AF23" s="58"/>
    </row>
    <row r="24" spans="1:34" s="22" customFormat="1" ht="16.5" customHeight="1" x14ac:dyDescent="0.55000000000000004">
      <c r="A24" s="6"/>
      <c r="B24" s="7" t="s">
        <v>36</v>
      </c>
      <c r="C24" s="35"/>
      <c r="D24" s="9">
        <v>0</v>
      </c>
      <c r="E24" s="59" t="e">
        <f>D24/D27</f>
        <v>#DIV/0!</v>
      </c>
      <c r="F24" s="59" t="e">
        <f>D24/($D$22+$D$27)</f>
        <v>#DIV/0!</v>
      </c>
      <c r="G24" s="1"/>
      <c r="H24" s="9">
        <f>G24</f>
        <v>0</v>
      </c>
      <c r="I24" s="59" t="e">
        <f>H24/H27</f>
        <v>#DIV/0!</v>
      </c>
      <c r="J24" s="59" t="e">
        <f>H24/($H$22+$H$27)</f>
        <v>#DIV/0!</v>
      </c>
      <c r="K24" s="12">
        <v>0</v>
      </c>
      <c r="L24" s="9">
        <f>H24+K24</f>
        <v>0</v>
      </c>
      <c r="M24" s="59" t="e">
        <f>L24/L27</f>
        <v>#DIV/0!</v>
      </c>
      <c r="N24" s="59" t="e">
        <f>L24/($L$22+$L$27)</f>
        <v>#DIV/0!</v>
      </c>
      <c r="O24" s="12">
        <v>0</v>
      </c>
      <c r="P24" s="9">
        <f>L24+O24</f>
        <v>0</v>
      </c>
      <c r="Q24" s="59" t="e">
        <f>P24/P27</f>
        <v>#DIV/0!</v>
      </c>
      <c r="R24" s="59" t="e">
        <f>P24/($P$22+$P$27)</f>
        <v>#DIV/0!</v>
      </c>
      <c r="S24" s="9">
        <v>0</v>
      </c>
      <c r="T24" s="9">
        <f>P24+S24</f>
        <v>0</v>
      </c>
      <c r="U24" s="59" t="e">
        <f>T24/T27</f>
        <v>#DIV/0!</v>
      </c>
      <c r="V24" s="59" t="e">
        <f>T24/($T$22+$T$27)</f>
        <v>#DIV/0!</v>
      </c>
      <c r="W24" s="9">
        <v>0</v>
      </c>
      <c r="X24" s="9">
        <f>T24+W24</f>
        <v>0</v>
      </c>
      <c r="Y24" s="59" t="e">
        <f>X24/X27</f>
        <v>#DIV/0!</v>
      </c>
      <c r="Z24" s="59" t="e">
        <f>X24/($X$22+$X$27)</f>
        <v>#DIV/0!</v>
      </c>
      <c r="AA24" s="85"/>
      <c r="AB24" s="87"/>
      <c r="AC24" s="85"/>
      <c r="AD24" s="85"/>
      <c r="AE24" s="88"/>
      <c r="AF24" s="89"/>
    </row>
    <row r="25" spans="1:34" s="22" customFormat="1" ht="16.5" customHeight="1" x14ac:dyDescent="0.55000000000000004">
      <c r="A25" s="6"/>
      <c r="B25" s="7" t="s">
        <v>37</v>
      </c>
      <c r="C25" s="35"/>
      <c r="D25" s="9">
        <v>0</v>
      </c>
      <c r="E25" s="59" t="e">
        <f>D25/D27</f>
        <v>#DIV/0!</v>
      </c>
      <c r="F25" s="59" t="e">
        <f>D25/($D$22+$D$27)</f>
        <v>#DIV/0!</v>
      </c>
      <c r="G25" s="1"/>
      <c r="H25" s="9">
        <f>G25</f>
        <v>0</v>
      </c>
      <c r="I25" s="59" t="e">
        <f>H25/H27</f>
        <v>#DIV/0!</v>
      </c>
      <c r="J25" s="59" t="e">
        <f t="shared" ref="J25:J27" si="19">H25/($H$22+$H$27)</f>
        <v>#DIV/0!</v>
      </c>
      <c r="K25" s="12">
        <v>0</v>
      </c>
      <c r="L25" s="9">
        <f>H25+K25</f>
        <v>0</v>
      </c>
      <c r="M25" s="59" t="e">
        <f>L25/L27</f>
        <v>#DIV/0!</v>
      </c>
      <c r="N25" s="59" t="e">
        <f t="shared" ref="N25:N27" si="20">L25/($L$22+$L$27)</f>
        <v>#DIV/0!</v>
      </c>
      <c r="O25" s="12">
        <v>0</v>
      </c>
      <c r="P25" s="9">
        <f>L25+O25</f>
        <v>0</v>
      </c>
      <c r="Q25" s="59" t="e">
        <f>P25/P27</f>
        <v>#DIV/0!</v>
      </c>
      <c r="R25" s="59" t="e">
        <f t="shared" ref="R25:R27" si="21">P25/($P$22+$P$27)</f>
        <v>#DIV/0!</v>
      </c>
      <c r="S25" s="9">
        <v>0</v>
      </c>
      <c r="T25" s="9">
        <f>P25+S25</f>
        <v>0</v>
      </c>
      <c r="U25" s="59" t="e">
        <f>T25/T27</f>
        <v>#DIV/0!</v>
      </c>
      <c r="V25" s="59" t="e">
        <f t="shared" ref="V25:V27" si="22">T25/($T$22+$T$27)</f>
        <v>#DIV/0!</v>
      </c>
      <c r="W25" s="9">
        <v>0</v>
      </c>
      <c r="X25" s="9">
        <f>T25+W25</f>
        <v>0</v>
      </c>
      <c r="Y25" s="59" t="e">
        <f>X25/X27</f>
        <v>#DIV/0!</v>
      </c>
      <c r="Z25" s="59" t="e">
        <f t="shared" ref="Z25:Z27" si="23">X25/($X$22+$X$27)</f>
        <v>#DIV/0!</v>
      </c>
      <c r="AA25" s="85"/>
      <c r="AB25" s="87"/>
      <c r="AC25" s="85"/>
      <c r="AD25" s="85"/>
      <c r="AE25" s="88"/>
      <c r="AF25" s="89"/>
    </row>
    <row r="26" spans="1:34" s="22" customFormat="1" ht="16.5" customHeight="1" x14ac:dyDescent="0.55000000000000004">
      <c r="A26" s="6"/>
      <c r="B26" s="7" t="s">
        <v>38</v>
      </c>
      <c r="C26" s="35"/>
      <c r="D26" s="9">
        <v>0</v>
      </c>
      <c r="E26" s="59" t="e">
        <f>D26/D27</f>
        <v>#DIV/0!</v>
      </c>
      <c r="F26" s="59" t="e">
        <f>D26/($D$22+$D$27)</f>
        <v>#DIV/0!</v>
      </c>
      <c r="G26" s="1"/>
      <c r="H26" s="9">
        <f>G26</f>
        <v>0</v>
      </c>
      <c r="I26" s="59" t="e">
        <f>H26/H27</f>
        <v>#DIV/0!</v>
      </c>
      <c r="J26" s="59" t="e">
        <f t="shared" si="19"/>
        <v>#DIV/0!</v>
      </c>
      <c r="K26" s="12">
        <v>0</v>
      </c>
      <c r="L26" s="9">
        <f>H26+K26</f>
        <v>0</v>
      </c>
      <c r="M26" s="59" t="e">
        <f>L26/L27</f>
        <v>#DIV/0!</v>
      </c>
      <c r="N26" s="59" t="e">
        <f t="shared" si="20"/>
        <v>#DIV/0!</v>
      </c>
      <c r="O26" s="12">
        <v>0</v>
      </c>
      <c r="P26" s="9">
        <f>L26+O26</f>
        <v>0</v>
      </c>
      <c r="Q26" s="59" t="e">
        <f>P26/P27</f>
        <v>#DIV/0!</v>
      </c>
      <c r="R26" s="59" t="e">
        <f t="shared" si="21"/>
        <v>#DIV/0!</v>
      </c>
      <c r="S26" s="9">
        <v>0</v>
      </c>
      <c r="T26" s="9">
        <f>P26+S26</f>
        <v>0</v>
      </c>
      <c r="U26" s="59" t="e">
        <f>T26/T27</f>
        <v>#DIV/0!</v>
      </c>
      <c r="V26" s="59" t="e">
        <f t="shared" si="22"/>
        <v>#DIV/0!</v>
      </c>
      <c r="W26" s="9">
        <v>0</v>
      </c>
      <c r="X26" s="9">
        <f>T26+W26</f>
        <v>0</v>
      </c>
      <c r="Y26" s="59" t="e">
        <f>X26/X27</f>
        <v>#DIV/0!</v>
      </c>
      <c r="Z26" s="59" t="e">
        <f t="shared" si="23"/>
        <v>#DIV/0!</v>
      </c>
      <c r="AA26" s="85"/>
      <c r="AB26" s="87"/>
      <c r="AC26" s="85"/>
      <c r="AD26" s="85"/>
      <c r="AE26" s="88"/>
      <c r="AF26" s="89"/>
    </row>
    <row r="27" spans="1:34" s="22" customFormat="1" ht="24.65" customHeight="1" thickBot="1" x14ac:dyDescent="0.6">
      <c r="A27" s="46"/>
      <c r="B27" s="47"/>
      <c r="C27" s="48" t="s">
        <v>39</v>
      </c>
      <c r="D27" s="49">
        <f>SUM(D24:D26)</f>
        <v>0</v>
      </c>
      <c r="E27" s="53" t="e">
        <f>D27/D27</f>
        <v>#DIV/0!</v>
      </c>
      <c r="F27" s="53" t="e">
        <f>D27/($D$22+$D$27)</f>
        <v>#DIV/0!</v>
      </c>
      <c r="G27" s="49">
        <f>SUM(G24:G26)</f>
        <v>0</v>
      </c>
      <c r="H27" s="49">
        <f>G27</f>
        <v>0</v>
      </c>
      <c r="I27" s="53" t="e">
        <f>H27/H27</f>
        <v>#DIV/0!</v>
      </c>
      <c r="J27" s="53" t="e">
        <f t="shared" si="19"/>
        <v>#DIV/0!</v>
      </c>
      <c r="K27" s="51">
        <f>SUM(K24:K26)</f>
        <v>0</v>
      </c>
      <c r="L27" s="9">
        <f>H27+K27</f>
        <v>0</v>
      </c>
      <c r="M27" s="53" t="e">
        <f>L27/L27</f>
        <v>#DIV/0!</v>
      </c>
      <c r="N27" s="53" t="e">
        <f t="shared" si="20"/>
        <v>#DIV/0!</v>
      </c>
      <c r="O27" s="51">
        <f>SUM(O24:O26)</f>
        <v>0</v>
      </c>
      <c r="P27" s="9">
        <f>L27+O27</f>
        <v>0</v>
      </c>
      <c r="Q27" s="53" t="e">
        <f>P27/P27</f>
        <v>#DIV/0!</v>
      </c>
      <c r="R27" s="53" t="e">
        <f t="shared" si="21"/>
        <v>#DIV/0!</v>
      </c>
      <c r="S27" s="49">
        <f>SUM(S24:S26)</f>
        <v>0</v>
      </c>
      <c r="T27" s="9">
        <f>P27+S27</f>
        <v>0</v>
      </c>
      <c r="U27" s="53" t="e">
        <f>T27/T27</f>
        <v>#DIV/0!</v>
      </c>
      <c r="V27" s="53" t="e">
        <f t="shared" si="22"/>
        <v>#DIV/0!</v>
      </c>
      <c r="W27" s="49">
        <f>SUM(W24:W26)</f>
        <v>0</v>
      </c>
      <c r="X27" s="9">
        <f>T27+W27</f>
        <v>0</v>
      </c>
      <c r="Y27" s="53" t="e">
        <f>X27/X27</f>
        <v>#DIV/0!</v>
      </c>
      <c r="Z27" s="53" t="e">
        <f t="shared" si="23"/>
        <v>#DIV/0!</v>
      </c>
      <c r="AA27" s="90"/>
      <c r="AB27" s="91"/>
      <c r="AC27" s="90"/>
      <c r="AD27" s="90"/>
      <c r="AE27" s="92"/>
      <c r="AF27" s="93"/>
      <c r="AG27" s="60" t="s">
        <v>40</v>
      </c>
      <c r="AH27" s="60" t="s">
        <v>41</v>
      </c>
    </row>
    <row r="28" spans="1:34" s="22" customFormat="1" ht="16.5" customHeight="1" thickTop="1" x14ac:dyDescent="0.55000000000000004">
      <c r="A28" s="72" t="s">
        <v>42</v>
      </c>
      <c r="B28" s="73"/>
      <c r="C28" s="74"/>
      <c r="D28" s="102"/>
      <c r="E28" s="103"/>
      <c r="F28" s="104"/>
      <c r="G28" s="95"/>
      <c r="H28" s="102"/>
      <c r="I28" s="103"/>
      <c r="J28" s="104"/>
      <c r="K28" s="76"/>
      <c r="L28" s="105"/>
      <c r="M28" s="106"/>
      <c r="N28" s="107"/>
      <c r="O28" s="76"/>
      <c r="P28" s="105"/>
      <c r="Q28" s="106"/>
      <c r="R28" s="107"/>
      <c r="S28" s="75"/>
      <c r="T28" s="105"/>
      <c r="U28" s="106"/>
      <c r="V28" s="107"/>
      <c r="W28" s="75"/>
      <c r="X28" s="105"/>
      <c r="Y28" s="106"/>
      <c r="Z28" s="107"/>
      <c r="AA28" s="105"/>
      <c r="AB28" s="118"/>
      <c r="AC28" s="105"/>
      <c r="AD28" s="119"/>
      <c r="AE28" s="119"/>
      <c r="AF28" s="120"/>
      <c r="AG28" s="22" t="e">
        <f>AG43/AE22</f>
        <v>#DIV/0!</v>
      </c>
      <c r="AH28" s="22" t="e">
        <f>AH43/AE22</f>
        <v>#DIV/0!</v>
      </c>
    </row>
    <row r="29" spans="1:34" s="22" customFormat="1" ht="16.5" customHeight="1" x14ac:dyDescent="0.55000000000000004">
      <c r="A29" s="7" t="s">
        <v>43</v>
      </c>
      <c r="B29" s="8"/>
      <c r="C29" s="35"/>
      <c r="D29" s="121">
        <f>D28*D22</f>
        <v>0</v>
      </c>
      <c r="E29" s="122"/>
      <c r="F29" s="123"/>
      <c r="G29" s="9"/>
      <c r="H29" s="121">
        <f>D29</f>
        <v>0</v>
      </c>
      <c r="I29" s="122"/>
      <c r="J29" s="123"/>
      <c r="K29" s="3">
        <f>K28*K21</f>
        <v>0</v>
      </c>
      <c r="L29" s="121">
        <f>K29</f>
        <v>0</v>
      </c>
      <c r="M29" s="122"/>
      <c r="N29" s="123"/>
      <c r="O29" s="3">
        <f>O28*O21</f>
        <v>0</v>
      </c>
      <c r="P29" s="121">
        <f>O29</f>
        <v>0</v>
      </c>
      <c r="Q29" s="122"/>
      <c r="R29" s="123"/>
      <c r="S29" s="11">
        <f>S28*S21</f>
        <v>0</v>
      </c>
      <c r="T29" s="121">
        <f>S29</f>
        <v>0</v>
      </c>
      <c r="U29" s="122"/>
      <c r="V29" s="123"/>
      <c r="W29" s="11">
        <f>W28*W21</f>
        <v>0</v>
      </c>
      <c r="X29" s="121">
        <f>W29</f>
        <v>0</v>
      </c>
      <c r="Y29" s="122"/>
      <c r="Z29" s="123"/>
      <c r="AA29" s="124"/>
      <c r="AB29" s="125"/>
      <c r="AC29" s="126"/>
      <c r="AD29" s="127"/>
      <c r="AE29" s="127"/>
      <c r="AF29" s="128"/>
      <c r="AG29" s="22" t="e">
        <f>AG28*AC22</f>
        <v>#DIV/0!</v>
      </c>
      <c r="AH29" s="22" t="e">
        <f>AH28*AC22</f>
        <v>#DIV/0!</v>
      </c>
    </row>
    <row r="30" spans="1:34" s="22" customFormat="1" ht="16.5" customHeight="1" x14ac:dyDescent="0.55000000000000004">
      <c r="A30" s="7" t="s">
        <v>56</v>
      </c>
      <c r="B30" s="20"/>
      <c r="C30" s="20"/>
      <c r="D30" s="121">
        <f>D29</f>
        <v>0</v>
      </c>
      <c r="E30" s="122"/>
      <c r="F30" s="123"/>
      <c r="G30" s="9"/>
      <c r="H30" s="121">
        <f>H29</f>
        <v>0</v>
      </c>
      <c r="I30" s="122"/>
      <c r="J30" s="123"/>
      <c r="K30" s="3">
        <f>H30+K29</f>
        <v>0</v>
      </c>
      <c r="L30" s="121">
        <f>K30</f>
        <v>0</v>
      </c>
      <c r="M30" s="122"/>
      <c r="N30" s="123"/>
      <c r="O30" s="4">
        <f>L30+O29</f>
        <v>0</v>
      </c>
      <c r="P30" s="121">
        <f>O30</f>
        <v>0</v>
      </c>
      <c r="Q30" s="122"/>
      <c r="R30" s="123"/>
      <c r="S30" s="11">
        <f>P30+S29</f>
        <v>0</v>
      </c>
      <c r="T30" s="121">
        <f>S30</f>
        <v>0</v>
      </c>
      <c r="U30" s="122"/>
      <c r="V30" s="123"/>
      <c r="W30" s="11">
        <f>W29+T30</f>
        <v>0</v>
      </c>
      <c r="X30" s="121">
        <f>W30</f>
        <v>0</v>
      </c>
      <c r="Y30" s="122"/>
      <c r="Z30" s="123"/>
      <c r="AA30" s="124"/>
      <c r="AB30" s="125"/>
      <c r="AC30" s="126"/>
      <c r="AD30" s="127"/>
      <c r="AE30" s="127"/>
      <c r="AF30" s="128"/>
    </row>
    <row r="31" spans="1:34" s="22" customFormat="1" ht="16.5" customHeight="1" x14ac:dyDescent="0.55000000000000004">
      <c r="A31" s="34" t="s">
        <v>44</v>
      </c>
      <c r="B31" s="20"/>
      <c r="C31" s="20"/>
      <c r="D31" s="121"/>
      <c r="E31" s="122"/>
      <c r="F31" s="123"/>
      <c r="G31" s="9"/>
      <c r="H31" s="121"/>
      <c r="I31" s="122"/>
      <c r="J31" s="123"/>
      <c r="K31" s="10"/>
      <c r="L31" s="121"/>
      <c r="M31" s="122"/>
      <c r="N31" s="123"/>
      <c r="O31" s="4"/>
      <c r="P31" s="121"/>
      <c r="Q31" s="122"/>
      <c r="R31" s="123"/>
      <c r="S31" s="11"/>
      <c r="T31" s="121"/>
      <c r="U31" s="122"/>
      <c r="V31" s="123"/>
      <c r="W31" s="11"/>
      <c r="X31" s="121"/>
      <c r="Y31" s="122"/>
      <c r="Z31" s="123"/>
      <c r="AA31" s="12"/>
      <c r="AB31" s="63"/>
      <c r="AC31" s="124"/>
      <c r="AD31" s="129"/>
      <c r="AE31" s="129"/>
      <c r="AF31" s="130"/>
    </row>
    <row r="32" spans="1:34" s="22" customFormat="1" ht="16.5" customHeight="1" x14ac:dyDescent="0.55000000000000004">
      <c r="A32" s="6"/>
      <c r="B32" s="77" t="s">
        <v>45</v>
      </c>
      <c r="C32" s="78"/>
      <c r="D32" s="126"/>
      <c r="E32" s="135"/>
      <c r="F32" s="136"/>
      <c r="G32" s="1"/>
      <c r="H32" s="126"/>
      <c r="I32" s="135"/>
      <c r="J32" s="136"/>
      <c r="K32" s="5"/>
      <c r="L32" s="126"/>
      <c r="M32" s="135"/>
      <c r="N32" s="136"/>
      <c r="O32" s="79"/>
      <c r="P32" s="126"/>
      <c r="Q32" s="135"/>
      <c r="R32" s="136"/>
      <c r="S32" s="80"/>
      <c r="T32" s="126"/>
      <c r="U32" s="135"/>
      <c r="V32" s="136"/>
      <c r="W32" s="80"/>
      <c r="X32" s="126"/>
      <c r="Y32" s="135"/>
      <c r="Z32" s="136"/>
      <c r="AA32" s="126"/>
      <c r="AB32" s="131"/>
      <c r="AC32" s="132"/>
      <c r="AD32" s="133"/>
      <c r="AE32" s="133"/>
      <c r="AF32" s="134"/>
    </row>
    <row r="33" spans="1:35" ht="16.5" customHeight="1" x14ac:dyDescent="0.55000000000000004">
      <c r="A33" s="6"/>
      <c r="B33" s="77" t="s">
        <v>46</v>
      </c>
      <c r="C33" s="78"/>
      <c r="D33" s="126"/>
      <c r="E33" s="135"/>
      <c r="F33" s="136"/>
      <c r="G33" s="1"/>
      <c r="H33" s="126"/>
      <c r="I33" s="135"/>
      <c r="J33" s="136"/>
      <c r="K33" s="5"/>
      <c r="L33" s="126"/>
      <c r="M33" s="135"/>
      <c r="N33" s="136"/>
      <c r="O33" s="79"/>
      <c r="P33" s="126"/>
      <c r="Q33" s="135"/>
      <c r="R33" s="136"/>
      <c r="S33" s="80"/>
      <c r="T33" s="126"/>
      <c r="U33" s="135"/>
      <c r="V33" s="136"/>
      <c r="W33" s="80"/>
      <c r="X33" s="126"/>
      <c r="Y33" s="135"/>
      <c r="Z33" s="136"/>
      <c r="AA33" s="126"/>
      <c r="AB33" s="131"/>
      <c r="AC33" s="132"/>
      <c r="AD33" s="133"/>
      <c r="AE33" s="133"/>
      <c r="AF33" s="134"/>
    </row>
    <row r="34" spans="1:35" ht="16.5" customHeight="1" x14ac:dyDescent="0.55000000000000004">
      <c r="A34" s="6"/>
      <c r="B34" s="77" t="s">
        <v>47</v>
      </c>
      <c r="C34" s="78"/>
      <c r="D34" s="126"/>
      <c r="E34" s="135"/>
      <c r="F34" s="136"/>
      <c r="G34" s="1"/>
      <c r="H34" s="126"/>
      <c r="I34" s="135"/>
      <c r="J34" s="136"/>
      <c r="K34" s="5"/>
      <c r="L34" s="126"/>
      <c r="M34" s="135"/>
      <c r="N34" s="136"/>
      <c r="O34" s="79"/>
      <c r="P34" s="126"/>
      <c r="Q34" s="135"/>
      <c r="R34" s="136"/>
      <c r="S34" s="80"/>
      <c r="T34" s="126"/>
      <c r="U34" s="135"/>
      <c r="V34" s="136"/>
      <c r="W34" s="80"/>
      <c r="X34" s="126"/>
      <c r="Y34" s="135"/>
      <c r="Z34" s="136"/>
      <c r="AA34" s="126"/>
      <c r="AB34" s="131"/>
      <c r="AC34" s="132"/>
      <c r="AD34" s="133"/>
      <c r="AE34" s="133"/>
      <c r="AF34" s="134"/>
      <c r="AG34" s="14"/>
      <c r="AH34" s="14"/>
      <c r="AI34" s="14"/>
    </row>
    <row r="35" spans="1:35" ht="16.5" customHeight="1" x14ac:dyDescent="0.55000000000000004">
      <c r="A35" s="6"/>
      <c r="B35" s="77"/>
      <c r="C35" s="78" t="s">
        <v>48</v>
      </c>
      <c r="D35" s="126"/>
      <c r="E35" s="135"/>
      <c r="F35" s="136"/>
      <c r="G35" s="1"/>
      <c r="H35" s="126"/>
      <c r="I35" s="135"/>
      <c r="J35" s="136"/>
      <c r="K35" s="5"/>
      <c r="L35" s="126"/>
      <c r="M35" s="135"/>
      <c r="N35" s="136"/>
      <c r="O35" s="79"/>
      <c r="P35" s="126"/>
      <c r="Q35" s="135"/>
      <c r="R35" s="136"/>
      <c r="S35" s="80"/>
      <c r="T35" s="126"/>
      <c r="U35" s="135"/>
      <c r="V35" s="136"/>
      <c r="W35" s="80"/>
      <c r="X35" s="126"/>
      <c r="Y35" s="135"/>
      <c r="Z35" s="136"/>
      <c r="AA35" s="126"/>
      <c r="AB35" s="131"/>
      <c r="AC35" s="132"/>
      <c r="AD35" s="133"/>
      <c r="AE35" s="133"/>
      <c r="AF35" s="134"/>
      <c r="AG35" s="14"/>
      <c r="AH35" s="14"/>
      <c r="AI35" s="14"/>
    </row>
    <row r="36" spans="1:35" ht="16.5" customHeight="1" x14ac:dyDescent="0.55000000000000004">
      <c r="A36" s="61"/>
      <c r="B36" s="62"/>
      <c r="C36" s="62" t="s">
        <v>49</v>
      </c>
      <c r="D36" s="121">
        <f>D32+D33+D34</f>
        <v>0</v>
      </c>
      <c r="E36" s="122"/>
      <c r="F36" s="123"/>
      <c r="G36" s="9"/>
      <c r="H36" s="121">
        <f>H32+H33+H34</f>
        <v>0</v>
      </c>
      <c r="I36" s="122"/>
      <c r="J36" s="123"/>
      <c r="K36" s="10"/>
      <c r="L36" s="121">
        <f>L32+L33+L34</f>
        <v>0</v>
      </c>
      <c r="M36" s="122"/>
      <c r="N36" s="123"/>
      <c r="O36" s="4"/>
      <c r="P36" s="121">
        <f>P32+P33+P34</f>
        <v>0</v>
      </c>
      <c r="Q36" s="122"/>
      <c r="R36" s="123"/>
      <c r="S36" s="11"/>
      <c r="T36" s="121">
        <f>T32+T33+T34</f>
        <v>0</v>
      </c>
      <c r="U36" s="122"/>
      <c r="V36" s="123"/>
      <c r="W36" s="11"/>
      <c r="X36" s="121">
        <f>X32+X33+X34</f>
        <v>0</v>
      </c>
      <c r="Y36" s="122"/>
      <c r="Z36" s="123"/>
      <c r="AA36" s="121"/>
      <c r="AB36" s="137"/>
      <c r="AC36" s="121">
        <f>AC32+AC33+AC34</f>
        <v>0</v>
      </c>
      <c r="AD36" s="138"/>
      <c r="AE36" s="138"/>
      <c r="AF36" s="139"/>
    </row>
    <row r="37" spans="1:35" s="70" customFormat="1" ht="16.5" customHeight="1" x14ac:dyDescent="0.55000000000000004">
      <c r="A37" s="64" t="s">
        <v>50</v>
      </c>
      <c r="B37" s="65"/>
      <c r="C37" s="65"/>
      <c r="D37" s="140" t="e">
        <f>D36/D22</f>
        <v>#DIV/0!</v>
      </c>
      <c r="E37" s="141"/>
      <c r="F37" s="142"/>
      <c r="G37" s="66"/>
      <c r="H37" s="140" t="e">
        <f>H36/H22</f>
        <v>#DIV/0!</v>
      </c>
      <c r="I37" s="141"/>
      <c r="J37" s="142"/>
      <c r="K37" s="67"/>
      <c r="L37" s="140" t="e">
        <f>L36/L22</f>
        <v>#DIV/0!</v>
      </c>
      <c r="M37" s="141"/>
      <c r="N37" s="142"/>
      <c r="O37" s="68"/>
      <c r="P37" s="140" t="e">
        <f>P36/P22</f>
        <v>#DIV/0!</v>
      </c>
      <c r="Q37" s="141"/>
      <c r="R37" s="142"/>
      <c r="S37" s="69"/>
      <c r="T37" s="140" t="e">
        <f>T36/T22</f>
        <v>#DIV/0!</v>
      </c>
      <c r="U37" s="141"/>
      <c r="V37" s="142"/>
      <c r="W37" s="69"/>
      <c r="X37" s="140" t="e">
        <f>X36/X22</f>
        <v>#DIV/0!</v>
      </c>
      <c r="Y37" s="141"/>
      <c r="Z37" s="142"/>
      <c r="AA37" s="140"/>
      <c r="AB37" s="143"/>
      <c r="AC37" s="140" t="e">
        <f>AC36/AE22</f>
        <v>#DIV/0!</v>
      </c>
      <c r="AD37" s="138"/>
      <c r="AE37" s="138" t="e">
        <f>AE36/AE22</f>
        <v>#DIV/0!</v>
      </c>
      <c r="AF37" s="139"/>
      <c r="AG37" s="22"/>
      <c r="AH37" s="22"/>
      <c r="AI37" s="22"/>
    </row>
    <row r="38" spans="1:35" s="70" customFormat="1" ht="16.5" customHeight="1" x14ac:dyDescent="0.55000000000000004">
      <c r="A38" s="64" t="s">
        <v>51</v>
      </c>
      <c r="B38" s="65"/>
      <c r="C38" s="65"/>
      <c r="D38" s="140" t="e">
        <f>D36/(D22+D27)</f>
        <v>#DIV/0!</v>
      </c>
      <c r="E38" s="141"/>
      <c r="F38" s="142"/>
      <c r="G38" s="66"/>
      <c r="H38" s="140" t="e">
        <f>H36/(H22+H27)</f>
        <v>#DIV/0!</v>
      </c>
      <c r="I38" s="141"/>
      <c r="J38" s="142"/>
      <c r="K38" s="67"/>
      <c r="L38" s="140" t="e">
        <f>L36/(L22+L27)</f>
        <v>#DIV/0!</v>
      </c>
      <c r="M38" s="141"/>
      <c r="N38" s="142"/>
      <c r="O38" s="68"/>
      <c r="P38" s="140" t="e">
        <f>P36/(P22+P27)</f>
        <v>#DIV/0!</v>
      </c>
      <c r="Q38" s="141"/>
      <c r="R38" s="142"/>
      <c r="S38" s="69"/>
      <c r="T38" s="140" t="e">
        <f>T36/(T22+T27)</f>
        <v>#DIV/0!</v>
      </c>
      <c r="U38" s="141"/>
      <c r="V38" s="142"/>
      <c r="W38" s="69"/>
      <c r="X38" s="140" t="e">
        <f>X36/(X22+X27)</f>
        <v>#DIV/0!</v>
      </c>
      <c r="Y38" s="141"/>
      <c r="Z38" s="142"/>
      <c r="AA38" s="140"/>
      <c r="AB38" s="143"/>
      <c r="AC38" s="140" t="e">
        <f>AC37</f>
        <v>#DIV/0!</v>
      </c>
      <c r="AD38" s="138"/>
      <c r="AE38" s="138" t="e">
        <f>AE37/AE23</f>
        <v>#DIV/0!</v>
      </c>
      <c r="AF38" s="139"/>
      <c r="AG38" s="22"/>
      <c r="AH38" s="22"/>
      <c r="AI38" s="22"/>
    </row>
    <row r="39" spans="1:35" ht="16.5" customHeight="1" x14ac:dyDescent="0.55000000000000004">
      <c r="A39" s="77" t="s">
        <v>52</v>
      </c>
      <c r="B39" s="78"/>
      <c r="C39" s="78"/>
      <c r="D39" s="126"/>
      <c r="E39" s="144"/>
      <c r="F39" s="136"/>
      <c r="G39" s="1"/>
      <c r="H39" s="126"/>
      <c r="I39" s="144"/>
      <c r="J39" s="136"/>
      <c r="K39" s="5"/>
      <c r="L39" s="126"/>
      <c r="M39" s="144"/>
      <c r="N39" s="136"/>
      <c r="O39" s="79"/>
      <c r="P39" s="126"/>
      <c r="Q39" s="144"/>
      <c r="R39" s="136"/>
      <c r="S39" s="80"/>
      <c r="T39" s="126"/>
      <c r="U39" s="144"/>
      <c r="V39" s="136"/>
      <c r="W39" s="80"/>
      <c r="X39" s="126"/>
      <c r="Y39" s="144"/>
      <c r="Z39" s="136"/>
      <c r="AA39" s="126"/>
      <c r="AB39" s="131"/>
      <c r="AC39" s="145"/>
      <c r="AD39" s="127"/>
      <c r="AE39" s="127"/>
      <c r="AF39" s="128"/>
      <c r="AG39" s="14"/>
      <c r="AH39" s="14"/>
      <c r="AI39" s="14"/>
    </row>
    <row r="40" spans="1:35" ht="16.5" customHeight="1" x14ac:dyDescent="0.55000000000000004">
      <c r="A40" s="77" t="s">
        <v>53</v>
      </c>
      <c r="B40" s="78"/>
      <c r="C40" s="78"/>
      <c r="D40" s="126"/>
      <c r="E40" s="144"/>
      <c r="F40" s="136"/>
      <c r="G40" s="1"/>
      <c r="H40" s="126"/>
      <c r="I40" s="144"/>
      <c r="J40" s="136"/>
      <c r="K40" s="5"/>
      <c r="L40" s="126"/>
      <c r="M40" s="144"/>
      <c r="N40" s="136"/>
      <c r="O40" s="79"/>
      <c r="P40" s="126"/>
      <c r="Q40" s="144"/>
      <c r="R40" s="136"/>
      <c r="S40" s="80"/>
      <c r="T40" s="126"/>
      <c r="U40" s="144"/>
      <c r="V40" s="136"/>
      <c r="W40" s="80"/>
      <c r="X40" s="126"/>
      <c r="Y40" s="144"/>
      <c r="Z40" s="136"/>
      <c r="AA40" s="126"/>
      <c r="AB40" s="131"/>
      <c r="AC40" s="145"/>
      <c r="AD40" s="127"/>
      <c r="AE40" s="127"/>
      <c r="AF40" s="128"/>
      <c r="AG40" s="14"/>
      <c r="AH40" s="14"/>
      <c r="AI40" s="14"/>
    </row>
    <row r="41" spans="1:35" s="70" customFormat="1" ht="16.5" customHeight="1" x14ac:dyDescent="0.55000000000000004">
      <c r="A41" s="64" t="s">
        <v>54</v>
      </c>
      <c r="B41" s="65"/>
      <c r="C41" s="65"/>
      <c r="D41" s="140" t="e">
        <f>D35/D22</f>
        <v>#DIV/0!</v>
      </c>
      <c r="E41" s="141"/>
      <c r="F41" s="142"/>
      <c r="G41" s="66"/>
      <c r="H41" s="140" t="e">
        <f>H35/H22</f>
        <v>#DIV/0!</v>
      </c>
      <c r="I41" s="141"/>
      <c r="J41" s="142"/>
      <c r="K41" s="67"/>
      <c r="L41" s="140" t="e">
        <f>L35/L22</f>
        <v>#DIV/0!</v>
      </c>
      <c r="M41" s="141"/>
      <c r="N41" s="142"/>
      <c r="O41" s="68"/>
      <c r="P41" s="140" t="e">
        <f>P35/P22</f>
        <v>#DIV/0!</v>
      </c>
      <c r="Q41" s="141"/>
      <c r="R41" s="142"/>
      <c r="S41" s="69"/>
      <c r="T41" s="140" t="e">
        <f>T35/T22</f>
        <v>#DIV/0!</v>
      </c>
      <c r="U41" s="141"/>
      <c r="V41" s="142"/>
      <c r="W41" s="69"/>
      <c r="X41" s="140" t="e">
        <f>X35/X22</f>
        <v>#DIV/0!</v>
      </c>
      <c r="Y41" s="141"/>
      <c r="Z41" s="142"/>
      <c r="AA41" s="140"/>
      <c r="AB41" s="143"/>
      <c r="AC41" s="140" t="e">
        <f>AC35/AE22</f>
        <v>#DIV/0!</v>
      </c>
      <c r="AD41" s="138"/>
      <c r="AE41" s="138"/>
      <c r="AF41" s="139"/>
      <c r="AG41" s="22"/>
      <c r="AH41" s="22"/>
      <c r="AI41" s="22"/>
    </row>
    <row r="42" spans="1:35" s="70" customFormat="1" ht="16.5" customHeight="1" x14ac:dyDescent="0.55000000000000004">
      <c r="A42" s="64" t="s">
        <v>51</v>
      </c>
      <c r="B42" s="65"/>
      <c r="C42" s="65"/>
      <c r="D42" s="140" t="e">
        <f>D35/(D22+D27)</f>
        <v>#DIV/0!</v>
      </c>
      <c r="E42" s="141"/>
      <c r="F42" s="142"/>
      <c r="G42" s="66"/>
      <c r="H42" s="140" t="e">
        <f>H35/(H22+H27)</f>
        <v>#DIV/0!</v>
      </c>
      <c r="I42" s="141"/>
      <c r="J42" s="142"/>
      <c r="K42" s="67"/>
      <c r="L42" s="140" t="e">
        <f>L35/(L22+L27)</f>
        <v>#DIV/0!</v>
      </c>
      <c r="M42" s="141"/>
      <c r="N42" s="142"/>
      <c r="O42" s="68"/>
      <c r="P42" s="140" t="e">
        <f>P35/(P22+P27)</f>
        <v>#DIV/0!</v>
      </c>
      <c r="Q42" s="141"/>
      <c r="R42" s="142"/>
      <c r="S42" s="69"/>
      <c r="T42" s="140" t="e">
        <f>T35/(T22+T27)</f>
        <v>#DIV/0!</v>
      </c>
      <c r="U42" s="141"/>
      <c r="V42" s="142"/>
      <c r="W42" s="69"/>
      <c r="X42" s="140" t="e">
        <f>X35/(X22+X27)</f>
        <v>#DIV/0!</v>
      </c>
      <c r="Y42" s="141"/>
      <c r="Z42" s="142"/>
      <c r="AA42" s="140"/>
      <c r="AB42" s="143"/>
      <c r="AC42" s="140" t="e">
        <f>AC41</f>
        <v>#DIV/0!</v>
      </c>
      <c r="AD42" s="138"/>
      <c r="AE42" s="138"/>
      <c r="AF42" s="139"/>
      <c r="AG42" s="22"/>
      <c r="AH42" s="22"/>
      <c r="AI42" s="22"/>
    </row>
    <row r="43" spans="1:35" ht="16.5" customHeight="1" x14ac:dyDescent="0.55000000000000004">
      <c r="A43" s="7" t="s">
        <v>58</v>
      </c>
      <c r="B43" s="8"/>
      <c r="C43" s="35"/>
      <c r="D43" s="152">
        <f>D28*D22</f>
        <v>0</v>
      </c>
      <c r="E43" s="153"/>
      <c r="F43" s="154"/>
      <c r="G43" s="9"/>
      <c r="H43" s="152">
        <f>H28*H22</f>
        <v>0</v>
      </c>
      <c r="I43" s="153"/>
      <c r="J43" s="154"/>
      <c r="K43" s="11">
        <f>(K21+H22)*K28</f>
        <v>0</v>
      </c>
      <c r="L43" s="152">
        <f>L28*L22</f>
        <v>0</v>
      </c>
      <c r="M43" s="153"/>
      <c r="N43" s="154"/>
      <c r="O43" s="3">
        <f>(O21+L22)*O28</f>
        <v>0</v>
      </c>
      <c r="P43" s="152">
        <f>P28*P22</f>
        <v>0</v>
      </c>
      <c r="Q43" s="153"/>
      <c r="R43" s="154"/>
      <c r="S43" s="11">
        <f>(S21+P22)*S28</f>
        <v>0</v>
      </c>
      <c r="T43" s="152">
        <f>T28*T22</f>
        <v>0</v>
      </c>
      <c r="U43" s="153"/>
      <c r="V43" s="154"/>
      <c r="W43" s="11">
        <f>(W21+T22)*W28</f>
        <v>0</v>
      </c>
      <c r="X43" s="152">
        <f>X28*X22</f>
        <v>0</v>
      </c>
      <c r="Y43" s="153"/>
      <c r="Z43" s="154"/>
      <c r="AA43" s="146">
        <f>AA28*AA22</f>
        <v>0</v>
      </c>
      <c r="AB43" s="147"/>
      <c r="AC43" s="155">
        <f>AC29*AE22</f>
        <v>0</v>
      </c>
      <c r="AD43" s="156"/>
      <c r="AE43" s="156"/>
      <c r="AF43" s="157"/>
      <c r="AG43" s="22">
        <f>AA35*25</f>
        <v>0</v>
      </c>
      <c r="AH43" s="22">
        <f>AA35*35</f>
        <v>0</v>
      </c>
    </row>
    <row r="44" spans="1:35" ht="16.5" customHeight="1" x14ac:dyDescent="0.55000000000000004">
      <c r="A44" s="7" t="s">
        <v>59</v>
      </c>
      <c r="B44" s="8"/>
      <c r="C44" s="35"/>
      <c r="D44" s="121">
        <f>D28*(D22+D27)</f>
        <v>0</v>
      </c>
      <c r="E44" s="151"/>
      <c r="F44" s="123"/>
      <c r="G44" s="9"/>
      <c r="H44" s="121">
        <f>H28*(H22+H27)</f>
        <v>0</v>
      </c>
      <c r="I44" s="151"/>
      <c r="J44" s="123"/>
      <c r="K44" s="3">
        <f>(K21+H22+H27)*K28</f>
        <v>0</v>
      </c>
      <c r="L44" s="121">
        <f>L28*(L22+L27)</f>
        <v>0</v>
      </c>
      <c r="M44" s="151"/>
      <c r="N44" s="123"/>
      <c r="O44" s="3">
        <f>(O21+L22+L27)*O28</f>
        <v>0</v>
      </c>
      <c r="P44" s="121">
        <f>P28*(P22+P27)</f>
        <v>0</v>
      </c>
      <c r="Q44" s="151"/>
      <c r="R44" s="123"/>
      <c r="S44" s="11">
        <f>(S21+P22+P27)*S28</f>
        <v>0</v>
      </c>
      <c r="T44" s="121">
        <f>T28*(T22+T27)</f>
        <v>0</v>
      </c>
      <c r="U44" s="151"/>
      <c r="V44" s="123"/>
      <c r="W44" s="11">
        <f>(W21+T22+T27)*W28</f>
        <v>0</v>
      </c>
      <c r="X44" s="121">
        <f>X28*(X22+X27)</f>
        <v>0</v>
      </c>
      <c r="Y44" s="151"/>
      <c r="Z44" s="123"/>
      <c r="AA44" s="146">
        <f>AA28*AA22</f>
        <v>0</v>
      </c>
      <c r="AB44" s="147"/>
      <c r="AC44" s="148">
        <f>AC43</f>
        <v>0</v>
      </c>
      <c r="AD44" s="149"/>
      <c r="AE44" s="149"/>
      <c r="AF44" s="150"/>
    </row>
    <row r="45" spans="1:35" ht="17.5" customHeight="1" x14ac:dyDescent="0.55000000000000004"/>
    <row r="46" spans="1:35" ht="17.5" customHeight="1" x14ac:dyDescent="0.55000000000000004">
      <c r="B46" s="96" t="s">
        <v>73</v>
      </c>
    </row>
    <row r="47" spans="1:35" ht="17.5" customHeight="1" x14ac:dyDescent="0.55000000000000004">
      <c r="B47" s="96" t="s">
        <v>74</v>
      </c>
    </row>
    <row r="48" spans="1:35" ht="17.5" customHeight="1" x14ac:dyDescent="0.55000000000000004">
      <c r="B48" s="96" t="s">
        <v>78</v>
      </c>
    </row>
    <row r="49" spans="2:29" ht="17.5" customHeight="1" x14ac:dyDescent="0.55000000000000004">
      <c r="B49" s="96" t="s">
        <v>79</v>
      </c>
      <c r="AC49" s="14"/>
    </row>
    <row r="50" spans="2:29" ht="17.5" customHeight="1" x14ac:dyDescent="0.55000000000000004"/>
    <row r="51" spans="2:29" ht="17.5" customHeight="1" x14ac:dyDescent="0.55000000000000004"/>
  </sheetData>
  <mergeCells count="150">
    <mergeCell ref="AA44:AB44"/>
    <mergeCell ref="AC44:AF44"/>
    <mergeCell ref="D44:F44"/>
    <mergeCell ref="H44:J44"/>
    <mergeCell ref="L44:N44"/>
    <mergeCell ref="P44:R44"/>
    <mergeCell ref="T44:V44"/>
    <mergeCell ref="X44:Z44"/>
    <mergeCell ref="AA42:AB42"/>
    <mergeCell ref="AC42:AF42"/>
    <mergeCell ref="D43:F43"/>
    <mergeCell ref="H43:J43"/>
    <mergeCell ref="L43:N43"/>
    <mergeCell ref="P43:R43"/>
    <mergeCell ref="T43:V43"/>
    <mergeCell ref="X43:Z43"/>
    <mergeCell ref="AA43:AB43"/>
    <mergeCell ref="AC43:AF43"/>
    <mergeCell ref="D42:F42"/>
    <mergeCell ref="H42:J42"/>
    <mergeCell ref="L42:N42"/>
    <mergeCell ref="P42:R42"/>
    <mergeCell ref="T42:V42"/>
    <mergeCell ref="X42:Z42"/>
    <mergeCell ref="AA40:AB40"/>
    <mergeCell ref="AC40:AF40"/>
    <mergeCell ref="D41:F41"/>
    <mergeCell ref="H41:J41"/>
    <mergeCell ref="L41:N41"/>
    <mergeCell ref="P41:R41"/>
    <mergeCell ref="T41:V41"/>
    <mergeCell ref="X41:Z41"/>
    <mergeCell ref="AA41:AB41"/>
    <mergeCell ref="AC41:AF41"/>
    <mergeCell ref="D40:F40"/>
    <mergeCell ref="H40:J40"/>
    <mergeCell ref="L40:N40"/>
    <mergeCell ref="P40:R40"/>
    <mergeCell ref="T40:V40"/>
    <mergeCell ref="X40:Z40"/>
    <mergeCell ref="AA38:AB38"/>
    <mergeCell ref="AC38:AF38"/>
    <mergeCell ref="D39:F39"/>
    <mergeCell ref="H39:J39"/>
    <mergeCell ref="L39:N39"/>
    <mergeCell ref="P39:R39"/>
    <mergeCell ref="T39:V39"/>
    <mergeCell ref="X39:Z39"/>
    <mergeCell ref="AA39:AB39"/>
    <mergeCell ref="AC39:AF39"/>
    <mergeCell ref="D38:F38"/>
    <mergeCell ref="H38:J38"/>
    <mergeCell ref="L38:N38"/>
    <mergeCell ref="P38:R38"/>
    <mergeCell ref="T38:V38"/>
    <mergeCell ref="X38:Z38"/>
    <mergeCell ref="AA36:AB36"/>
    <mergeCell ref="AC36:AF36"/>
    <mergeCell ref="D37:F37"/>
    <mergeCell ref="H37:J37"/>
    <mergeCell ref="L37:N37"/>
    <mergeCell ref="P37:R37"/>
    <mergeCell ref="T37:V37"/>
    <mergeCell ref="X37:Z37"/>
    <mergeCell ref="AA37:AB37"/>
    <mergeCell ref="AC37:AF37"/>
    <mergeCell ref="D36:F36"/>
    <mergeCell ref="H36:J36"/>
    <mergeCell ref="L36:N36"/>
    <mergeCell ref="P36:R36"/>
    <mergeCell ref="T36:V36"/>
    <mergeCell ref="X36:Z36"/>
    <mergeCell ref="AA34:AB34"/>
    <mergeCell ref="AC34:AF34"/>
    <mergeCell ref="D35:F35"/>
    <mergeCell ref="H35:J35"/>
    <mergeCell ref="L35:N35"/>
    <mergeCell ref="P35:R35"/>
    <mergeCell ref="T35:V35"/>
    <mergeCell ref="X35:Z35"/>
    <mergeCell ref="AA35:AB35"/>
    <mergeCell ref="AC35:AF35"/>
    <mergeCell ref="D34:F34"/>
    <mergeCell ref="H34:J34"/>
    <mergeCell ref="L34:N34"/>
    <mergeCell ref="P34:R34"/>
    <mergeCell ref="T34:V34"/>
    <mergeCell ref="X34:Z34"/>
    <mergeCell ref="AA32:AB32"/>
    <mergeCell ref="AC32:AF32"/>
    <mergeCell ref="D33:F33"/>
    <mergeCell ref="H33:J33"/>
    <mergeCell ref="L33:N33"/>
    <mergeCell ref="P33:R33"/>
    <mergeCell ref="T33:V33"/>
    <mergeCell ref="X33:Z33"/>
    <mergeCell ref="AA33:AB33"/>
    <mergeCell ref="AC33:AF33"/>
    <mergeCell ref="D32:F32"/>
    <mergeCell ref="H32:J32"/>
    <mergeCell ref="L32:N32"/>
    <mergeCell ref="P32:R32"/>
    <mergeCell ref="T32:V32"/>
    <mergeCell ref="X32:Z32"/>
    <mergeCell ref="D31:F31"/>
    <mergeCell ref="H31:J31"/>
    <mergeCell ref="L31:N31"/>
    <mergeCell ref="P31:R31"/>
    <mergeCell ref="T31:V31"/>
    <mergeCell ref="X31:Z31"/>
    <mergeCell ref="AC31:AF31"/>
    <mergeCell ref="D30:F30"/>
    <mergeCell ref="H30:J30"/>
    <mergeCell ref="L30:N30"/>
    <mergeCell ref="P30:R30"/>
    <mergeCell ref="T30:V30"/>
    <mergeCell ref="X30:Z30"/>
    <mergeCell ref="AA30:AB30"/>
    <mergeCell ref="AC30:AF30"/>
    <mergeCell ref="AC28:AF28"/>
    <mergeCell ref="D29:F29"/>
    <mergeCell ref="H29:J29"/>
    <mergeCell ref="L29:N29"/>
    <mergeCell ref="P29:R29"/>
    <mergeCell ref="T29:V29"/>
    <mergeCell ref="X29:Z29"/>
    <mergeCell ref="AA29:AB29"/>
    <mergeCell ref="AC29:AF29"/>
    <mergeCell ref="B12:C12"/>
    <mergeCell ref="D28:F28"/>
    <mergeCell ref="H28:J28"/>
    <mergeCell ref="L28:N28"/>
    <mergeCell ref="P28:R28"/>
    <mergeCell ref="T28:V28"/>
    <mergeCell ref="AA2:AB2"/>
    <mergeCell ref="D3:F3"/>
    <mergeCell ref="H3:J3"/>
    <mergeCell ref="L3:N3"/>
    <mergeCell ref="P3:R3"/>
    <mergeCell ref="T3:V3"/>
    <mergeCell ref="X3:Z3"/>
    <mergeCell ref="AA3:AB3"/>
    <mergeCell ref="D2:F2"/>
    <mergeCell ref="H2:J2"/>
    <mergeCell ref="L2:N2"/>
    <mergeCell ref="P2:R2"/>
    <mergeCell ref="T2:V2"/>
    <mergeCell ref="X2:Z2"/>
    <mergeCell ref="X28:Z28"/>
    <mergeCell ref="AA28:AB28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609DE-D7C2-4ACB-A7E3-393400EC55F5}">
  <dimension ref="A2:AI52"/>
  <sheetViews>
    <sheetView zoomScale="85" workbookViewId="0">
      <selection activeCell="P56" sqref="P56"/>
    </sheetView>
  </sheetViews>
  <sheetFormatPr defaultColWidth="8.08203125" defaultRowHeight="18" x14ac:dyDescent="0.55000000000000004"/>
  <cols>
    <col min="1" max="1" width="2.58203125" style="15" customWidth="1"/>
    <col min="2" max="2" width="8.08203125" style="15"/>
    <col min="3" max="3" width="9" style="15" customWidth="1"/>
    <col min="4" max="4" width="5.08203125" style="15" bestFit="1" customWidth="1"/>
    <col min="5" max="6" width="5.58203125" style="71" bestFit="1" customWidth="1"/>
    <col min="7" max="7" width="10.58203125" style="15" customWidth="1"/>
    <col min="8" max="8" width="5.08203125" style="15" bestFit="1" customWidth="1"/>
    <col min="9" max="10" width="5.58203125" style="71" bestFit="1" customWidth="1"/>
    <col min="11" max="11" width="10.5" style="15" customWidth="1"/>
    <col min="12" max="12" width="5.08203125" style="15" bestFit="1" customWidth="1"/>
    <col min="13" max="14" width="5.58203125" style="71" bestFit="1" customWidth="1"/>
    <col min="15" max="15" width="10.5" style="15" customWidth="1"/>
    <col min="16" max="16" width="5.08203125" style="15" bestFit="1" customWidth="1"/>
    <col min="17" max="18" width="5.58203125" style="71" bestFit="1" customWidth="1"/>
    <col min="19" max="19" width="10.5" style="15" customWidth="1"/>
    <col min="20" max="20" width="5.08203125" style="15" bestFit="1" customWidth="1"/>
    <col min="21" max="22" width="5.58203125" style="71" bestFit="1" customWidth="1"/>
    <col min="23" max="23" width="10.5" style="15" customWidth="1"/>
    <col min="24" max="24" width="5.08203125" style="15" bestFit="1" customWidth="1"/>
    <col min="25" max="26" width="5.58203125" style="71" bestFit="1" customWidth="1"/>
    <col min="27" max="27" width="7.33203125" style="15" customWidth="1"/>
    <col min="28" max="28" width="6.58203125" style="15" customWidth="1"/>
    <col min="29" max="29" width="8.5" style="15" customWidth="1"/>
    <col min="30" max="30" width="7.25" style="15" customWidth="1"/>
    <col min="31" max="31" width="7.75" style="15" customWidth="1"/>
    <col min="32" max="32" width="6.5" style="15" customWidth="1"/>
    <col min="33" max="33" width="9.25" style="22" hidden="1" customWidth="1"/>
    <col min="34" max="34" width="9.58203125" style="22" hidden="1" customWidth="1"/>
    <col min="35" max="35" width="10.58203125" style="22" hidden="1" customWidth="1"/>
    <col min="36" max="256" width="8.08203125" style="15"/>
    <col min="257" max="257" width="2.58203125" style="15" customWidth="1"/>
    <col min="258" max="258" width="8.08203125" style="15"/>
    <col min="259" max="259" width="9" style="15" customWidth="1"/>
    <col min="260" max="260" width="5.08203125" style="15" bestFit="1" customWidth="1"/>
    <col min="261" max="262" width="5.58203125" style="15" bestFit="1" customWidth="1"/>
    <col min="263" max="263" width="8.75" style="15" bestFit="1" customWidth="1"/>
    <col min="264" max="264" width="5.08203125" style="15" bestFit="1" customWidth="1"/>
    <col min="265" max="266" width="5.58203125" style="15" bestFit="1" customWidth="1"/>
    <col min="267" max="267" width="10.5" style="15" customWidth="1"/>
    <col min="268" max="268" width="5.08203125" style="15" bestFit="1" customWidth="1"/>
    <col min="269" max="270" width="5.58203125" style="15" bestFit="1" customWidth="1"/>
    <col min="271" max="271" width="10.5" style="15" customWidth="1"/>
    <col min="272" max="272" width="5.08203125" style="15" bestFit="1" customWidth="1"/>
    <col min="273" max="274" width="5.58203125" style="15" bestFit="1" customWidth="1"/>
    <col min="275" max="275" width="10.5" style="15" customWidth="1"/>
    <col min="276" max="276" width="5.08203125" style="15" bestFit="1" customWidth="1"/>
    <col min="277" max="278" width="5.58203125" style="15" bestFit="1" customWidth="1"/>
    <col min="279" max="279" width="10.5" style="15" customWidth="1"/>
    <col min="280" max="280" width="5.08203125" style="15" bestFit="1" customWidth="1"/>
    <col min="281" max="282" width="5.58203125" style="15" bestFit="1" customWidth="1"/>
    <col min="283" max="283" width="7.33203125" style="15" customWidth="1"/>
    <col min="284" max="284" width="6.58203125" style="15" customWidth="1"/>
    <col min="285" max="285" width="8.5" style="15" customWidth="1"/>
    <col min="286" max="286" width="7.25" style="15" customWidth="1"/>
    <col min="287" max="287" width="7.75" style="15" customWidth="1"/>
    <col min="288" max="288" width="6.5" style="15" customWidth="1"/>
    <col min="289" max="291" width="0" style="15" hidden="1" customWidth="1"/>
    <col min="292" max="512" width="8.08203125" style="15"/>
    <col min="513" max="513" width="2.58203125" style="15" customWidth="1"/>
    <col min="514" max="514" width="8.08203125" style="15"/>
    <col min="515" max="515" width="9" style="15" customWidth="1"/>
    <col min="516" max="516" width="5.08203125" style="15" bestFit="1" customWidth="1"/>
    <col min="517" max="518" width="5.58203125" style="15" bestFit="1" customWidth="1"/>
    <col min="519" max="519" width="8.75" style="15" bestFit="1" customWidth="1"/>
    <col min="520" max="520" width="5.08203125" style="15" bestFit="1" customWidth="1"/>
    <col min="521" max="522" width="5.58203125" style="15" bestFit="1" customWidth="1"/>
    <col min="523" max="523" width="10.5" style="15" customWidth="1"/>
    <col min="524" max="524" width="5.08203125" style="15" bestFit="1" customWidth="1"/>
    <col min="525" max="526" width="5.58203125" style="15" bestFit="1" customWidth="1"/>
    <col min="527" max="527" width="10.5" style="15" customWidth="1"/>
    <col min="528" max="528" width="5.08203125" style="15" bestFit="1" customWidth="1"/>
    <col min="529" max="530" width="5.58203125" style="15" bestFit="1" customWidth="1"/>
    <col min="531" max="531" width="10.5" style="15" customWidth="1"/>
    <col min="532" max="532" width="5.08203125" style="15" bestFit="1" customWidth="1"/>
    <col min="533" max="534" width="5.58203125" style="15" bestFit="1" customWidth="1"/>
    <col min="535" max="535" width="10.5" style="15" customWidth="1"/>
    <col min="536" max="536" width="5.08203125" style="15" bestFit="1" customWidth="1"/>
    <col min="537" max="538" width="5.58203125" style="15" bestFit="1" customWidth="1"/>
    <col min="539" max="539" width="7.33203125" style="15" customWidth="1"/>
    <col min="540" max="540" width="6.58203125" style="15" customWidth="1"/>
    <col min="541" max="541" width="8.5" style="15" customWidth="1"/>
    <col min="542" max="542" width="7.25" style="15" customWidth="1"/>
    <col min="543" max="543" width="7.75" style="15" customWidth="1"/>
    <col min="544" max="544" width="6.5" style="15" customWidth="1"/>
    <col min="545" max="547" width="0" style="15" hidden="1" customWidth="1"/>
    <col min="548" max="768" width="8.08203125" style="15"/>
    <col min="769" max="769" width="2.58203125" style="15" customWidth="1"/>
    <col min="770" max="770" width="8.08203125" style="15"/>
    <col min="771" max="771" width="9" style="15" customWidth="1"/>
    <col min="772" max="772" width="5.08203125" style="15" bestFit="1" customWidth="1"/>
    <col min="773" max="774" width="5.58203125" style="15" bestFit="1" customWidth="1"/>
    <col min="775" max="775" width="8.75" style="15" bestFit="1" customWidth="1"/>
    <col min="776" max="776" width="5.08203125" style="15" bestFit="1" customWidth="1"/>
    <col min="777" max="778" width="5.58203125" style="15" bestFit="1" customWidth="1"/>
    <col min="779" max="779" width="10.5" style="15" customWidth="1"/>
    <col min="780" max="780" width="5.08203125" style="15" bestFit="1" customWidth="1"/>
    <col min="781" max="782" width="5.58203125" style="15" bestFit="1" customWidth="1"/>
    <col min="783" max="783" width="10.5" style="15" customWidth="1"/>
    <col min="784" max="784" width="5.08203125" style="15" bestFit="1" customWidth="1"/>
    <col min="785" max="786" width="5.58203125" style="15" bestFit="1" customWidth="1"/>
    <col min="787" max="787" width="10.5" style="15" customWidth="1"/>
    <col min="788" max="788" width="5.08203125" style="15" bestFit="1" customWidth="1"/>
    <col min="789" max="790" width="5.58203125" style="15" bestFit="1" customWidth="1"/>
    <col min="791" max="791" width="10.5" style="15" customWidth="1"/>
    <col min="792" max="792" width="5.08203125" style="15" bestFit="1" customWidth="1"/>
    <col min="793" max="794" width="5.58203125" style="15" bestFit="1" customWidth="1"/>
    <col min="795" max="795" width="7.33203125" style="15" customWidth="1"/>
    <col min="796" max="796" width="6.58203125" style="15" customWidth="1"/>
    <col min="797" max="797" width="8.5" style="15" customWidth="1"/>
    <col min="798" max="798" width="7.25" style="15" customWidth="1"/>
    <col min="799" max="799" width="7.75" style="15" customWidth="1"/>
    <col min="800" max="800" width="6.5" style="15" customWidth="1"/>
    <col min="801" max="803" width="0" style="15" hidden="1" customWidth="1"/>
    <col min="804" max="1024" width="8.08203125" style="15"/>
    <col min="1025" max="1025" width="2.58203125" style="15" customWidth="1"/>
    <col min="1026" max="1026" width="8.08203125" style="15"/>
    <col min="1027" max="1027" width="9" style="15" customWidth="1"/>
    <col min="1028" max="1028" width="5.08203125" style="15" bestFit="1" customWidth="1"/>
    <col min="1029" max="1030" width="5.58203125" style="15" bestFit="1" customWidth="1"/>
    <col min="1031" max="1031" width="8.75" style="15" bestFit="1" customWidth="1"/>
    <col min="1032" max="1032" width="5.08203125" style="15" bestFit="1" customWidth="1"/>
    <col min="1033" max="1034" width="5.58203125" style="15" bestFit="1" customWidth="1"/>
    <col min="1035" max="1035" width="10.5" style="15" customWidth="1"/>
    <col min="1036" max="1036" width="5.08203125" style="15" bestFit="1" customWidth="1"/>
    <col min="1037" max="1038" width="5.58203125" style="15" bestFit="1" customWidth="1"/>
    <col min="1039" max="1039" width="10.5" style="15" customWidth="1"/>
    <col min="1040" max="1040" width="5.08203125" style="15" bestFit="1" customWidth="1"/>
    <col min="1041" max="1042" width="5.58203125" style="15" bestFit="1" customWidth="1"/>
    <col min="1043" max="1043" width="10.5" style="15" customWidth="1"/>
    <col min="1044" max="1044" width="5.08203125" style="15" bestFit="1" customWidth="1"/>
    <col min="1045" max="1046" width="5.58203125" style="15" bestFit="1" customWidth="1"/>
    <col min="1047" max="1047" width="10.5" style="15" customWidth="1"/>
    <col min="1048" max="1048" width="5.08203125" style="15" bestFit="1" customWidth="1"/>
    <col min="1049" max="1050" width="5.58203125" style="15" bestFit="1" customWidth="1"/>
    <col min="1051" max="1051" width="7.33203125" style="15" customWidth="1"/>
    <col min="1052" max="1052" width="6.58203125" style="15" customWidth="1"/>
    <col min="1053" max="1053" width="8.5" style="15" customWidth="1"/>
    <col min="1054" max="1054" width="7.25" style="15" customWidth="1"/>
    <col min="1055" max="1055" width="7.75" style="15" customWidth="1"/>
    <col min="1056" max="1056" width="6.5" style="15" customWidth="1"/>
    <col min="1057" max="1059" width="0" style="15" hidden="1" customWidth="1"/>
    <col min="1060" max="1280" width="8.08203125" style="15"/>
    <col min="1281" max="1281" width="2.58203125" style="15" customWidth="1"/>
    <col min="1282" max="1282" width="8.08203125" style="15"/>
    <col min="1283" max="1283" width="9" style="15" customWidth="1"/>
    <col min="1284" max="1284" width="5.08203125" style="15" bestFit="1" customWidth="1"/>
    <col min="1285" max="1286" width="5.58203125" style="15" bestFit="1" customWidth="1"/>
    <col min="1287" max="1287" width="8.75" style="15" bestFit="1" customWidth="1"/>
    <col min="1288" max="1288" width="5.08203125" style="15" bestFit="1" customWidth="1"/>
    <col min="1289" max="1290" width="5.58203125" style="15" bestFit="1" customWidth="1"/>
    <col min="1291" max="1291" width="10.5" style="15" customWidth="1"/>
    <col min="1292" max="1292" width="5.08203125" style="15" bestFit="1" customWidth="1"/>
    <col min="1293" max="1294" width="5.58203125" style="15" bestFit="1" customWidth="1"/>
    <col min="1295" max="1295" width="10.5" style="15" customWidth="1"/>
    <col min="1296" max="1296" width="5.08203125" style="15" bestFit="1" customWidth="1"/>
    <col min="1297" max="1298" width="5.58203125" style="15" bestFit="1" customWidth="1"/>
    <col min="1299" max="1299" width="10.5" style="15" customWidth="1"/>
    <col min="1300" max="1300" width="5.08203125" style="15" bestFit="1" customWidth="1"/>
    <col min="1301" max="1302" width="5.58203125" style="15" bestFit="1" customWidth="1"/>
    <col min="1303" max="1303" width="10.5" style="15" customWidth="1"/>
    <col min="1304" max="1304" width="5.08203125" style="15" bestFit="1" customWidth="1"/>
    <col min="1305" max="1306" width="5.58203125" style="15" bestFit="1" customWidth="1"/>
    <col min="1307" max="1307" width="7.33203125" style="15" customWidth="1"/>
    <col min="1308" max="1308" width="6.58203125" style="15" customWidth="1"/>
    <col min="1309" max="1309" width="8.5" style="15" customWidth="1"/>
    <col min="1310" max="1310" width="7.25" style="15" customWidth="1"/>
    <col min="1311" max="1311" width="7.75" style="15" customWidth="1"/>
    <col min="1312" max="1312" width="6.5" style="15" customWidth="1"/>
    <col min="1313" max="1315" width="0" style="15" hidden="1" customWidth="1"/>
    <col min="1316" max="1536" width="8.08203125" style="15"/>
    <col min="1537" max="1537" width="2.58203125" style="15" customWidth="1"/>
    <col min="1538" max="1538" width="8.08203125" style="15"/>
    <col min="1539" max="1539" width="9" style="15" customWidth="1"/>
    <col min="1540" max="1540" width="5.08203125" style="15" bestFit="1" customWidth="1"/>
    <col min="1541" max="1542" width="5.58203125" style="15" bestFit="1" customWidth="1"/>
    <col min="1543" max="1543" width="8.75" style="15" bestFit="1" customWidth="1"/>
    <col min="1544" max="1544" width="5.08203125" style="15" bestFit="1" customWidth="1"/>
    <col min="1545" max="1546" width="5.58203125" style="15" bestFit="1" customWidth="1"/>
    <col min="1547" max="1547" width="10.5" style="15" customWidth="1"/>
    <col min="1548" max="1548" width="5.08203125" style="15" bestFit="1" customWidth="1"/>
    <col min="1549" max="1550" width="5.58203125" style="15" bestFit="1" customWidth="1"/>
    <col min="1551" max="1551" width="10.5" style="15" customWidth="1"/>
    <col min="1552" max="1552" width="5.08203125" style="15" bestFit="1" customWidth="1"/>
    <col min="1553" max="1554" width="5.58203125" style="15" bestFit="1" customWidth="1"/>
    <col min="1555" max="1555" width="10.5" style="15" customWidth="1"/>
    <col min="1556" max="1556" width="5.08203125" style="15" bestFit="1" customWidth="1"/>
    <col min="1557" max="1558" width="5.58203125" style="15" bestFit="1" customWidth="1"/>
    <col min="1559" max="1559" width="10.5" style="15" customWidth="1"/>
    <col min="1560" max="1560" width="5.08203125" style="15" bestFit="1" customWidth="1"/>
    <col min="1561" max="1562" width="5.58203125" style="15" bestFit="1" customWidth="1"/>
    <col min="1563" max="1563" width="7.33203125" style="15" customWidth="1"/>
    <col min="1564" max="1564" width="6.58203125" style="15" customWidth="1"/>
    <col min="1565" max="1565" width="8.5" style="15" customWidth="1"/>
    <col min="1566" max="1566" width="7.25" style="15" customWidth="1"/>
    <col min="1567" max="1567" width="7.75" style="15" customWidth="1"/>
    <col min="1568" max="1568" width="6.5" style="15" customWidth="1"/>
    <col min="1569" max="1571" width="0" style="15" hidden="1" customWidth="1"/>
    <col min="1572" max="1792" width="8.08203125" style="15"/>
    <col min="1793" max="1793" width="2.58203125" style="15" customWidth="1"/>
    <col min="1794" max="1794" width="8.08203125" style="15"/>
    <col min="1795" max="1795" width="9" style="15" customWidth="1"/>
    <col min="1796" max="1796" width="5.08203125" style="15" bestFit="1" customWidth="1"/>
    <col min="1797" max="1798" width="5.58203125" style="15" bestFit="1" customWidth="1"/>
    <col min="1799" max="1799" width="8.75" style="15" bestFit="1" customWidth="1"/>
    <col min="1800" max="1800" width="5.08203125" style="15" bestFit="1" customWidth="1"/>
    <col min="1801" max="1802" width="5.58203125" style="15" bestFit="1" customWidth="1"/>
    <col min="1803" max="1803" width="10.5" style="15" customWidth="1"/>
    <col min="1804" max="1804" width="5.08203125" style="15" bestFit="1" customWidth="1"/>
    <col min="1805" max="1806" width="5.58203125" style="15" bestFit="1" customWidth="1"/>
    <col min="1807" max="1807" width="10.5" style="15" customWidth="1"/>
    <col min="1808" max="1808" width="5.08203125" style="15" bestFit="1" customWidth="1"/>
    <col min="1809" max="1810" width="5.58203125" style="15" bestFit="1" customWidth="1"/>
    <col min="1811" max="1811" width="10.5" style="15" customWidth="1"/>
    <col min="1812" max="1812" width="5.08203125" style="15" bestFit="1" customWidth="1"/>
    <col min="1813" max="1814" width="5.58203125" style="15" bestFit="1" customWidth="1"/>
    <col min="1815" max="1815" width="10.5" style="15" customWidth="1"/>
    <col min="1816" max="1816" width="5.08203125" style="15" bestFit="1" customWidth="1"/>
    <col min="1817" max="1818" width="5.58203125" style="15" bestFit="1" customWidth="1"/>
    <col min="1819" max="1819" width="7.33203125" style="15" customWidth="1"/>
    <col min="1820" max="1820" width="6.58203125" style="15" customWidth="1"/>
    <col min="1821" max="1821" width="8.5" style="15" customWidth="1"/>
    <col min="1822" max="1822" width="7.25" style="15" customWidth="1"/>
    <col min="1823" max="1823" width="7.75" style="15" customWidth="1"/>
    <col min="1824" max="1824" width="6.5" style="15" customWidth="1"/>
    <col min="1825" max="1827" width="0" style="15" hidden="1" customWidth="1"/>
    <col min="1828" max="2048" width="8.08203125" style="15"/>
    <col min="2049" max="2049" width="2.58203125" style="15" customWidth="1"/>
    <col min="2050" max="2050" width="8.08203125" style="15"/>
    <col min="2051" max="2051" width="9" style="15" customWidth="1"/>
    <col min="2052" max="2052" width="5.08203125" style="15" bestFit="1" customWidth="1"/>
    <col min="2053" max="2054" width="5.58203125" style="15" bestFit="1" customWidth="1"/>
    <col min="2055" max="2055" width="8.75" style="15" bestFit="1" customWidth="1"/>
    <col min="2056" max="2056" width="5.08203125" style="15" bestFit="1" customWidth="1"/>
    <col min="2057" max="2058" width="5.58203125" style="15" bestFit="1" customWidth="1"/>
    <col min="2059" max="2059" width="10.5" style="15" customWidth="1"/>
    <col min="2060" max="2060" width="5.08203125" style="15" bestFit="1" customWidth="1"/>
    <col min="2061" max="2062" width="5.58203125" style="15" bestFit="1" customWidth="1"/>
    <col min="2063" max="2063" width="10.5" style="15" customWidth="1"/>
    <col min="2064" max="2064" width="5.08203125" style="15" bestFit="1" customWidth="1"/>
    <col min="2065" max="2066" width="5.58203125" style="15" bestFit="1" customWidth="1"/>
    <col min="2067" max="2067" width="10.5" style="15" customWidth="1"/>
    <col min="2068" max="2068" width="5.08203125" style="15" bestFit="1" customWidth="1"/>
    <col min="2069" max="2070" width="5.58203125" style="15" bestFit="1" customWidth="1"/>
    <col min="2071" max="2071" width="10.5" style="15" customWidth="1"/>
    <col min="2072" max="2072" width="5.08203125" style="15" bestFit="1" customWidth="1"/>
    <col min="2073" max="2074" width="5.58203125" style="15" bestFit="1" customWidth="1"/>
    <col min="2075" max="2075" width="7.33203125" style="15" customWidth="1"/>
    <col min="2076" max="2076" width="6.58203125" style="15" customWidth="1"/>
    <col min="2077" max="2077" width="8.5" style="15" customWidth="1"/>
    <col min="2078" max="2078" width="7.25" style="15" customWidth="1"/>
    <col min="2079" max="2079" width="7.75" style="15" customWidth="1"/>
    <col min="2080" max="2080" width="6.5" style="15" customWidth="1"/>
    <col min="2081" max="2083" width="0" style="15" hidden="1" customWidth="1"/>
    <col min="2084" max="2304" width="8.08203125" style="15"/>
    <col min="2305" max="2305" width="2.58203125" style="15" customWidth="1"/>
    <col min="2306" max="2306" width="8.08203125" style="15"/>
    <col min="2307" max="2307" width="9" style="15" customWidth="1"/>
    <col min="2308" max="2308" width="5.08203125" style="15" bestFit="1" customWidth="1"/>
    <col min="2309" max="2310" width="5.58203125" style="15" bestFit="1" customWidth="1"/>
    <col min="2311" max="2311" width="8.75" style="15" bestFit="1" customWidth="1"/>
    <col min="2312" max="2312" width="5.08203125" style="15" bestFit="1" customWidth="1"/>
    <col min="2313" max="2314" width="5.58203125" style="15" bestFit="1" customWidth="1"/>
    <col min="2315" max="2315" width="10.5" style="15" customWidth="1"/>
    <col min="2316" max="2316" width="5.08203125" style="15" bestFit="1" customWidth="1"/>
    <col min="2317" max="2318" width="5.58203125" style="15" bestFit="1" customWidth="1"/>
    <col min="2319" max="2319" width="10.5" style="15" customWidth="1"/>
    <col min="2320" max="2320" width="5.08203125" style="15" bestFit="1" customWidth="1"/>
    <col min="2321" max="2322" width="5.58203125" style="15" bestFit="1" customWidth="1"/>
    <col min="2323" max="2323" width="10.5" style="15" customWidth="1"/>
    <col min="2324" max="2324" width="5.08203125" style="15" bestFit="1" customWidth="1"/>
    <col min="2325" max="2326" width="5.58203125" style="15" bestFit="1" customWidth="1"/>
    <col min="2327" max="2327" width="10.5" style="15" customWidth="1"/>
    <col min="2328" max="2328" width="5.08203125" style="15" bestFit="1" customWidth="1"/>
    <col min="2329" max="2330" width="5.58203125" style="15" bestFit="1" customWidth="1"/>
    <col min="2331" max="2331" width="7.33203125" style="15" customWidth="1"/>
    <col min="2332" max="2332" width="6.58203125" style="15" customWidth="1"/>
    <col min="2333" max="2333" width="8.5" style="15" customWidth="1"/>
    <col min="2334" max="2334" width="7.25" style="15" customWidth="1"/>
    <col min="2335" max="2335" width="7.75" style="15" customWidth="1"/>
    <col min="2336" max="2336" width="6.5" style="15" customWidth="1"/>
    <col min="2337" max="2339" width="0" style="15" hidden="1" customWidth="1"/>
    <col min="2340" max="2560" width="8.08203125" style="15"/>
    <col min="2561" max="2561" width="2.58203125" style="15" customWidth="1"/>
    <col min="2562" max="2562" width="8.08203125" style="15"/>
    <col min="2563" max="2563" width="9" style="15" customWidth="1"/>
    <col min="2564" max="2564" width="5.08203125" style="15" bestFit="1" customWidth="1"/>
    <col min="2565" max="2566" width="5.58203125" style="15" bestFit="1" customWidth="1"/>
    <col min="2567" max="2567" width="8.75" style="15" bestFit="1" customWidth="1"/>
    <col min="2568" max="2568" width="5.08203125" style="15" bestFit="1" customWidth="1"/>
    <col min="2569" max="2570" width="5.58203125" style="15" bestFit="1" customWidth="1"/>
    <col min="2571" max="2571" width="10.5" style="15" customWidth="1"/>
    <col min="2572" max="2572" width="5.08203125" style="15" bestFit="1" customWidth="1"/>
    <col min="2573" max="2574" width="5.58203125" style="15" bestFit="1" customWidth="1"/>
    <col min="2575" max="2575" width="10.5" style="15" customWidth="1"/>
    <col min="2576" max="2576" width="5.08203125" style="15" bestFit="1" customWidth="1"/>
    <col min="2577" max="2578" width="5.58203125" style="15" bestFit="1" customWidth="1"/>
    <col min="2579" max="2579" width="10.5" style="15" customWidth="1"/>
    <col min="2580" max="2580" width="5.08203125" style="15" bestFit="1" customWidth="1"/>
    <col min="2581" max="2582" width="5.58203125" style="15" bestFit="1" customWidth="1"/>
    <col min="2583" max="2583" width="10.5" style="15" customWidth="1"/>
    <col min="2584" max="2584" width="5.08203125" style="15" bestFit="1" customWidth="1"/>
    <col min="2585" max="2586" width="5.58203125" style="15" bestFit="1" customWidth="1"/>
    <col min="2587" max="2587" width="7.33203125" style="15" customWidth="1"/>
    <col min="2588" max="2588" width="6.58203125" style="15" customWidth="1"/>
    <col min="2589" max="2589" width="8.5" style="15" customWidth="1"/>
    <col min="2590" max="2590" width="7.25" style="15" customWidth="1"/>
    <col min="2591" max="2591" width="7.75" style="15" customWidth="1"/>
    <col min="2592" max="2592" width="6.5" style="15" customWidth="1"/>
    <col min="2593" max="2595" width="0" style="15" hidden="1" customWidth="1"/>
    <col min="2596" max="2816" width="8.08203125" style="15"/>
    <col min="2817" max="2817" width="2.58203125" style="15" customWidth="1"/>
    <col min="2818" max="2818" width="8.08203125" style="15"/>
    <col min="2819" max="2819" width="9" style="15" customWidth="1"/>
    <col min="2820" max="2820" width="5.08203125" style="15" bestFit="1" customWidth="1"/>
    <col min="2821" max="2822" width="5.58203125" style="15" bestFit="1" customWidth="1"/>
    <col min="2823" max="2823" width="8.75" style="15" bestFit="1" customWidth="1"/>
    <col min="2824" max="2824" width="5.08203125" style="15" bestFit="1" customWidth="1"/>
    <col min="2825" max="2826" width="5.58203125" style="15" bestFit="1" customWidth="1"/>
    <col min="2827" max="2827" width="10.5" style="15" customWidth="1"/>
    <col min="2828" max="2828" width="5.08203125" style="15" bestFit="1" customWidth="1"/>
    <col min="2829" max="2830" width="5.58203125" style="15" bestFit="1" customWidth="1"/>
    <col min="2831" max="2831" width="10.5" style="15" customWidth="1"/>
    <col min="2832" max="2832" width="5.08203125" style="15" bestFit="1" customWidth="1"/>
    <col min="2833" max="2834" width="5.58203125" style="15" bestFit="1" customWidth="1"/>
    <col min="2835" max="2835" width="10.5" style="15" customWidth="1"/>
    <col min="2836" max="2836" width="5.08203125" style="15" bestFit="1" customWidth="1"/>
    <col min="2837" max="2838" width="5.58203125" style="15" bestFit="1" customWidth="1"/>
    <col min="2839" max="2839" width="10.5" style="15" customWidth="1"/>
    <col min="2840" max="2840" width="5.08203125" style="15" bestFit="1" customWidth="1"/>
    <col min="2841" max="2842" width="5.58203125" style="15" bestFit="1" customWidth="1"/>
    <col min="2843" max="2843" width="7.33203125" style="15" customWidth="1"/>
    <col min="2844" max="2844" width="6.58203125" style="15" customWidth="1"/>
    <col min="2845" max="2845" width="8.5" style="15" customWidth="1"/>
    <col min="2846" max="2846" width="7.25" style="15" customWidth="1"/>
    <col min="2847" max="2847" width="7.75" style="15" customWidth="1"/>
    <col min="2848" max="2848" width="6.5" style="15" customWidth="1"/>
    <col min="2849" max="2851" width="0" style="15" hidden="1" customWidth="1"/>
    <col min="2852" max="3072" width="8.08203125" style="15"/>
    <col min="3073" max="3073" width="2.58203125" style="15" customWidth="1"/>
    <col min="3074" max="3074" width="8.08203125" style="15"/>
    <col min="3075" max="3075" width="9" style="15" customWidth="1"/>
    <col min="3076" max="3076" width="5.08203125" style="15" bestFit="1" customWidth="1"/>
    <col min="3077" max="3078" width="5.58203125" style="15" bestFit="1" customWidth="1"/>
    <col min="3079" max="3079" width="8.75" style="15" bestFit="1" customWidth="1"/>
    <col min="3080" max="3080" width="5.08203125" style="15" bestFit="1" customWidth="1"/>
    <col min="3081" max="3082" width="5.58203125" style="15" bestFit="1" customWidth="1"/>
    <col min="3083" max="3083" width="10.5" style="15" customWidth="1"/>
    <col min="3084" max="3084" width="5.08203125" style="15" bestFit="1" customWidth="1"/>
    <col min="3085" max="3086" width="5.58203125" style="15" bestFit="1" customWidth="1"/>
    <col min="3087" max="3087" width="10.5" style="15" customWidth="1"/>
    <col min="3088" max="3088" width="5.08203125" style="15" bestFit="1" customWidth="1"/>
    <col min="3089" max="3090" width="5.58203125" style="15" bestFit="1" customWidth="1"/>
    <col min="3091" max="3091" width="10.5" style="15" customWidth="1"/>
    <col min="3092" max="3092" width="5.08203125" style="15" bestFit="1" customWidth="1"/>
    <col min="3093" max="3094" width="5.58203125" style="15" bestFit="1" customWidth="1"/>
    <col min="3095" max="3095" width="10.5" style="15" customWidth="1"/>
    <col min="3096" max="3096" width="5.08203125" style="15" bestFit="1" customWidth="1"/>
    <col min="3097" max="3098" width="5.58203125" style="15" bestFit="1" customWidth="1"/>
    <col min="3099" max="3099" width="7.33203125" style="15" customWidth="1"/>
    <col min="3100" max="3100" width="6.58203125" style="15" customWidth="1"/>
    <col min="3101" max="3101" width="8.5" style="15" customWidth="1"/>
    <col min="3102" max="3102" width="7.25" style="15" customWidth="1"/>
    <col min="3103" max="3103" width="7.75" style="15" customWidth="1"/>
    <col min="3104" max="3104" width="6.5" style="15" customWidth="1"/>
    <col min="3105" max="3107" width="0" style="15" hidden="1" customWidth="1"/>
    <col min="3108" max="3328" width="8.08203125" style="15"/>
    <col min="3329" max="3329" width="2.58203125" style="15" customWidth="1"/>
    <col min="3330" max="3330" width="8.08203125" style="15"/>
    <col min="3331" max="3331" width="9" style="15" customWidth="1"/>
    <col min="3332" max="3332" width="5.08203125" style="15" bestFit="1" customWidth="1"/>
    <col min="3333" max="3334" width="5.58203125" style="15" bestFit="1" customWidth="1"/>
    <col min="3335" max="3335" width="8.75" style="15" bestFit="1" customWidth="1"/>
    <col min="3336" max="3336" width="5.08203125" style="15" bestFit="1" customWidth="1"/>
    <col min="3337" max="3338" width="5.58203125" style="15" bestFit="1" customWidth="1"/>
    <col min="3339" max="3339" width="10.5" style="15" customWidth="1"/>
    <col min="3340" max="3340" width="5.08203125" style="15" bestFit="1" customWidth="1"/>
    <col min="3341" max="3342" width="5.58203125" style="15" bestFit="1" customWidth="1"/>
    <col min="3343" max="3343" width="10.5" style="15" customWidth="1"/>
    <col min="3344" max="3344" width="5.08203125" style="15" bestFit="1" customWidth="1"/>
    <col min="3345" max="3346" width="5.58203125" style="15" bestFit="1" customWidth="1"/>
    <col min="3347" max="3347" width="10.5" style="15" customWidth="1"/>
    <col min="3348" max="3348" width="5.08203125" style="15" bestFit="1" customWidth="1"/>
    <col min="3349" max="3350" width="5.58203125" style="15" bestFit="1" customWidth="1"/>
    <col min="3351" max="3351" width="10.5" style="15" customWidth="1"/>
    <col min="3352" max="3352" width="5.08203125" style="15" bestFit="1" customWidth="1"/>
    <col min="3353" max="3354" width="5.58203125" style="15" bestFit="1" customWidth="1"/>
    <col min="3355" max="3355" width="7.33203125" style="15" customWidth="1"/>
    <col min="3356" max="3356" width="6.58203125" style="15" customWidth="1"/>
    <col min="3357" max="3357" width="8.5" style="15" customWidth="1"/>
    <col min="3358" max="3358" width="7.25" style="15" customWidth="1"/>
    <col min="3359" max="3359" width="7.75" style="15" customWidth="1"/>
    <col min="3360" max="3360" width="6.5" style="15" customWidth="1"/>
    <col min="3361" max="3363" width="0" style="15" hidden="1" customWidth="1"/>
    <col min="3364" max="3584" width="8.08203125" style="15"/>
    <col min="3585" max="3585" width="2.58203125" style="15" customWidth="1"/>
    <col min="3586" max="3586" width="8.08203125" style="15"/>
    <col min="3587" max="3587" width="9" style="15" customWidth="1"/>
    <col min="3588" max="3588" width="5.08203125" style="15" bestFit="1" customWidth="1"/>
    <col min="3589" max="3590" width="5.58203125" style="15" bestFit="1" customWidth="1"/>
    <col min="3591" max="3591" width="8.75" style="15" bestFit="1" customWidth="1"/>
    <col min="3592" max="3592" width="5.08203125" style="15" bestFit="1" customWidth="1"/>
    <col min="3593" max="3594" width="5.58203125" style="15" bestFit="1" customWidth="1"/>
    <col min="3595" max="3595" width="10.5" style="15" customWidth="1"/>
    <col min="3596" max="3596" width="5.08203125" style="15" bestFit="1" customWidth="1"/>
    <col min="3597" max="3598" width="5.58203125" style="15" bestFit="1" customWidth="1"/>
    <col min="3599" max="3599" width="10.5" style="15" customWidth="1"/>
    <col min="3600" max="3600" width="5.08203125" style="15" bestFit="1" customWidth="1"/>
    <col min="3601" max="3602" width="5.58203125" style="15" bestFit="1" customWidth="1"/>
    <col min="3603" max="3603" width="10.5" style="15" customWidth="1"/>
    <col min="3604" max="3604" width="5.08203125" style="15" bestFit="1" customWidth="1"/>
    <col min="3605" max="3606" width="5.58203125" style="15" bestFit="1" customWidth="1"/>
    <col min="3607" max="3607" width="10.5" style="15" customWidth="1"/>
    <col min="3608" max="3608" width="5.08203125" style="15" bestFit="1" customWidth="1"/>
    <col min="3609" max="3610" width="5.58203125" style="15" bestFit="1" customWidth="1"/>
    <col min="3611" max="3611" width="7.33203125" style="15" customWidth="1"/>
    <col min="3612" max="3612" width="6.58203125" style="15" customWidth="1"/>
    <col min="3613" max="3613" width="8.5" style="15" customWidth="1"/>
    <col min="3614" max="3614" width="7.25" style="15" customWidth="1"/>
    <col min="3615" max="3615" width="7.75" style="15" customWidth="1"/>
    <col min="3616" max="3616" width="6.5" style="15" customWidth="1"/>
    <col min="3617" max="3619" width="0" style="15" hidden="1" customWidth="1"/>
    <col min="3620" max="3840" width="8.08203125" style="15"/>
    <col min="3841" max="3841" width="2.58203125" style="15" customWidth="1"/>
    <col min="3842" max="3842" width="8.08203125" style="15"/>
    <col min="3843" max="3843" width="9" style="15" customWidth="1"/>
    <col min="3844" max="3844" width="5.08203125" style="15" bestFit="1" customWidth="1"/>
    <col min="3845" max="3846" width="5.58203125" style="15" bestFit="1" customWidth="1"/>
    <col min="3847" max="3847" width="8.75" style="15" bestFit="1" customWidth="1"/>
    <col min="3848" max="3848" width="5.08203125" style="15" bestFit="1" customWidth="1"/>
    <col min="3849" max="3850" width="5.58203125" style="15" bestFit="1" customWidth="1"/>
    <col min="3851" max="3851" width="10.5" style="15" customWidth="1"/>
    <col min="3852" max="3852" width="5.08203125" style="15" bestFit="1" customWidth="1"/>
    <col min="3853" max="3854" width="5.58203125" style="15" bestFit="1" customWidth="1"/>
    <col min="3855" max="3855" width="10.5" style="15" customWidth="1"/>
    <col min="3856" max="3856" width="5.08203125" style="15" bestFit="1" customWidth="1"/>
    <col min="3857" max="3858" width="5.58203125" style="15" bestFit="1" customWidth="1"/>
    <col min="3859" max="3859" width="10.5" style="15" customWidth="1"/>
    <col min="3860" max="3860" width="5.08203125" style="15" bestFit="1" customWidth="1"/>
    <col min="3861" max="3862" width="5.58203125" style="15" bestFit="1" customWidth="1"/>
    <col min="3863" max="3863" width="10.5" style="15" customWidth="1"/>
    <col min="3864" max="3864" width="5.08203125" style="15" bestFit="1" customWidth="1"/>
    <col min="3865" max="3866" width="5.58203125" style="15" bestFit="1" customWidth="1"/>
    <col min="3867" max="3867" width="7.33203125" style="15" customWidth="1"/>
    <col min="3868" max="3868" width="6.58203125" style="15" customWidth="1"/>
    <col min="3869" max="3869" width="8.5" style="15" customWidth="1"/>
    <col min="3870" max="3870" width="7.25" style="15" customWidth="1"/>
    <col min="3871" max="3871" width="7.75" style="15" customWidth="1"/>
    <col min="3872" max="3872" width="6.5" style="15" customWidth="1"/>
    <col min="3873" max="3875" width="0" style="15" hidden="1" customWidth="1"/>
    <col min="3876" max="4096" width="8.08203125" style="15"/>
    <col min="4097" max="4097" width="2.58203125" style="15" customWidth="1"/>
    <col min="4098" max="4098" width="8.08203125" style="15"/>
    <col min="4099" max="4099" width="9" style="15" customWidth="1"/>
    <col min="4100" max="4100" width="5.08203125" style="15" bestFit="1" customWidth="1"/>
    <col min="4101" max="4102" width="5.58203125" style="15" bestFit="1" customWidth="1"/>
    <col min="4103" max="4103" width="8.75" style="15" bestFit="1" customWidth="1"/>
    <col min="4104" max="4104" width="5.08203125" style="15" bestFit="1" customWidth="1"/>
    <col min="4105" max="4106" width="5.58203125" style="15" bestFit="1" customWidth="1"/>
    <col min="4107" max="4107" width="10.5" style="15" customWidth="1"/>
    <col min="4108" max="4108" width="5.08203125" style="15" bestFit="1" customWidth="1"/>
    <col min="4109" max="4110" width="5.58203125" style="15" bestFit="1" customWidth="1"/>
    <col min="4111" max="4111" width="10.5" style="15" customWidth="1"/>
    <col min="4112" max="4112" width="5.08203125" style="15" bestFit="1" customWidth="1"/>
    <col min="4113" max="4114" width="5.58203125" style="15" bestFit="1" customWidth="1"/>
    <col min="4115" max="4115" width="10.5" style="15" customWidth="1"/>
    <col min="4116" max="4116" width="5.08203125" style="15" bestFit="1" customWidth="1"/>
    <col min="4117" max="4118" width="5.58203125" style="15" bestFit="1" customWidth="1"/>
    <col min="4119" max="4119" width="10.5" style="15" customWidth="1"/>
    <col min="4120" max="4120" width="5.08203125" style="15" bestFit="1" customWidth="1"/>
    <col min="4121" max="4122" width="5.58203125" style="15" bestFit="1" customWidth="1"/>
    <col min="4123" max="4123" width="7.33203125" style="15" customWidth="1"/>
    <col min="4124" max="4124" width="6.58203125" style="15" customWidth="1"/>
    <col min="4125" max="4125" width="8.5" style="15" customWidth="1"/>
    <col min="4126" max="4126" width="7.25" style="15" customWidth="1"/>
    <col min="4127" max="4127" width="7.75" style="15" customWidth="1"/>
    <col min="4128" max="4128" width="6.5" style="15" customWidth="1"/>
    <col min="4129" max="4131" width="0" style="15" hidden="1" customWidth="1"/>
    <col min="4132" max="4352" width="8.08203125" style="15"/>
    <col min="4353" max="4353" width="2.58203125" style="15" customWidth="1"/>
    <col min="4354" max="4354" width="8.08203125" style="15"/>
    <col min="4355" max="4355" width="9" style="15" customWidth="1"/>
    <col min="4356" max="4356" width="5.08203125" style="15" bestFit="1" customWidth="1"/>
    <col min="4357" max="4358" width="5.58203125" style="15" bestFit="1" customWidth="1"/>
    <col min="4359" max="4359" width="8.75" style="15" bestFit="1" customWidth="1"/>
    <col min="4360" max="4360" width="5.08203125" style="15" bestFit="1" customWidth="1"/>
    <col min="4361" max="4362" width="5.58203125" style="15" bestFit="1" customWidth="1"/>
    <col min="4363" max="4363" width="10.5" style="15" customWidth="1"/>
    <col min="4364" max="4364" width="5.08203125" style="15" bestFit="1" customWidth="1"/>
    <col min="4365" max="4366" width="5.58203125" style="15" bestFit="1" customWidth="1"/>
    <col min="4367" max="4367" width="10.5" style="15" customWidth="1"/>
    <col min="4368" max="4368" width="5.08203125" style="15" bestFit="1" customWidth="1"/>
    <col min="4369" max="4370" width="5.58203125" style="15" bestFit="1" customWidth="1"/>
    <col min="4371" max="4371" width="10.5" style="15" customWidth="1"/>
    <col min="4372" max="4372" width="5.08203125" style="15" bestFit="1" customWidth="1"/>
    <col min="4373" max="4374" width="5.58203125" style="15" bestFit="1" customWidth="1"/>
    <col min="4375" max="4375" width="10.5" style="15" customWidth="1"/>
    <col min="4376" max="4376" width="5.08203125" style="15" bestFit="1" customWidth="1"/>
    <col min="4377" max="4378" width="5.58203125" style="15" bestFit="1" customWidth="1"/>
    <col min="4379" max="4379" width="7.33203125" style="15" customWidth="1"/>
    <col min="4380" max="4380" width="6.58203125" style="15" customWidth="1"/>
    <col min="4381" max="4381" width="8.5" style="15" customWidth="1"/>
    <col min="4382" max="4382" width="7.25" style="15" customWidth="1"/>
    <col min="4383" max="4383" width="7.75" style="15" customWidth="1"/>
    <col min="4384" max="4384" width="6.5" style="15" customWidth="1"/>
    <col min="4385" max="4387" width="0" style="15" hidden="1" customWidth="1"/>
    <col min="4388" max="4608" width="8.08203125" style="15"/>
    <col min="4609" max="4609" width="2.58203125" style="15" customWidth="1"/>
    <col min="4610" max="4610" width="8.08203125" style="15"/>
    <col min="4611" max="4611" width="9" style="15" customWidth="1"/>
    <col min="4612" max="4612" width="5.08203125" style="15" bestFit="1" customWidth="1"/>
    <col min="4613" max="4614" width="5.58203125" style="15" bestFit="1" customWidth="1"/>
    <col min="4615" max="4615" width="8.75" style="15" bestFit="1" customWidth="1"/>
    <col min="4616" max="4616" width="5.08203125" style="15" bestFit="1" customWidth="1"/>
    <col min="4617" max="4618" width="5.58203125" style="15" bestFit="1" customWidth="1"/>
    <col min="4619" max="4619" width="10.5" style="15" customWidth="1"/>
    <col min="4620" max="4620" width="5.08203125" style="15" bestFit="1" customWidth="1"/>
    <col min="4621" max="4622" width="5.58203125" style="15" bestFit="1" customWidth="1"/>
    <col min="4623" max="4623" width="10.5" style="15" customWidth="1"/>
    <col min="4624" max="4624" width="5.08203125" style="15" bestFit="1" customWidth="1"/>
    <col min="4625" max="4626" width="5.58203125" style="15" bestFit="1" customWidth="1"/>
    <col min="4627" max="4627" width="10.5" style="15" customWidth="1"/>
    <col min="4628" max="4628" width="5.08203125" style="15" bestFit="1" customWidth="1"/>
    <col min="4629" max="4630" width="5.58203125" style="15" bestFit="1" customWidth="1"/>
    <col min="4631" max="4631" width="10.5" style="15" customWidth="1"/>
    <col min="4632" max="4632" width="5.08203125" style="15" bestFit="1" customWidth="1"/>
    <col min="4633" max="4634" width="5.58203125" style="15" bestFit="1" customWidth="1"/>
    <col min="4635" max="4635" width="7.33203125" style="15" customWidth="1"/>
    <col min="4636" max="4636" width="6.58203125" style="15" customWidth="1"/>
    <col min="4637" max="4637" width="8.5" style="15" customWidth="1"/>
    <col min="4638" max="4638" width="7.25" style="15" customWidth="1"/>
    <col min="4639" max="4639" width="7.75" style="15" customWidth="1"/>
    <col min="4640" max="4640" width="6.5" style="15" customWidth="1"/>
    <col min="4641" max="4643" width="0" style="15" hidden="1" customWidth="1"/>
    <col min="4644" max="4864" width="8.08203125" style="15"/>
    <col min="4865" max="4865" width="2.58203125" style="15" customWidth="1"/>
    <col min="4866" max="4866" width="8.08203125" style="15"/>
    <col min="4867" max="4867" width="9" style="15" customWidth="1"/>
    <col min="4868" max="4868" width="5.08203125" style="15" bestFit="1" customWidth="1"/>
    <col min="4869" max="4870" width="5.58203125" style="15" bestFit="1" customWidth="1"/>
    <col min="4871" max="4871" width="8.75" style="15" bestFit="1" customWidth="1"/>
    <col min="4872" max="4872" width="5.08203125" style="15" bestFit="1" customWidth="1"/>
    <col min="4873" max="4874" width="5.58203125" style="15" bestFit="1" customWidth="1"/>
    <col min="4875" max="4875" width="10.5" style="15" customWidth="1"/>
    <col min="4876" max="4876" width="5.08203125" style="15" bestFit="1" customWidth="1"/>
    <col min="4877" max="4878" width="5.58203125" style="15" bestFit="1" customWidth="1"/>
    <col min="4879" max="4879" width="10.5" style="15" customWidth="1"/>
    <col min="4880" max="4880" width="5.08203125" style="15" bestFit="1" customWidth="1"/>
    <col min="4881" max="4882" width="5.58203125" style="15" bestFit="1" customWidth="1"/>
    <col min="4883" max="4883" width="10.5" style="15" customWidth="1"/>
    <col min="4884" max="4884" width="5.08203125" style="15" bestFit="1" customWidth="1"/>
    <col min="4885" max="4886" width="5.58203125" style="15" bestFit="1" customWidth="1"/>
    <col min="4887" max="4887" width="10.5" style="15" customWidth="1"/>
    <col min="4888" max="4888" width="5.08203125" style="15" bestFit="1" customWidth="1"/>
    <col min="4889" max="4890" width="5.58203125" style="15" bestFit="1" customWidth="1"/>
    <col min="4891" max="4891" width="7.33203125" style="15" customWidth="1"/>
    <col min="4892" max="4892" width="6.58203125" style="15" customWidth="1"/>
    <col min="4893" max="4893" width="8.5" style="15" customWidth="1"/>
    <col min="4894" max="4894" width="7.25" style="15" customWidth="1"/>
    <col min="4895" max="4895" width="7.75" style="15" customWidth="1"/>
    <col min="4896" max="4896" width="6.5" style="15" customWidth="1"/>
    <col min="4897" max="4899" width="0" style="15" hidden="1" customWidth="1"/>
    <col min="4900" max="5120" width="8.08203125" style="15"/>
    <col min="5121" max="5121" width="2.58203125" style="15" customWidth="1"/>
    <col min="5122" max="5122" width="8.08203125" style="15"/>
    <col min="5123" max="5123" width="9" style="15" customWidth="1"/>
    <col min="5124" max="5124" width="5.08203125" style="15" bestFit="1" customWidth="1"/>
    <col min="5125" max="5126" width="5.58203125" style="15" bestFit="1" customWidth="1"/>
    <col min="5127" max="5127" width="8.75" style="15" bestFit="1" customWidth="1"/>
    <col min="5128" max="5128" width="5.08203125" style="15" bestFit="1" customWidth="1"/>
    <col min="5129" max="5130" width="5.58203125" style="15" bestFit="1" customWidth="1"/>
    <col min="5131" max="5131" width="10.5" style="15" customWidth="1"/>
    <col min="5132" max="5132" width="5.08203125" style="15" bestFit="1" customWidth="1"/>
    <col min="5133" max="5134" width="5.58203125" style="15" bestFit="1" customWidth="1"/>
    <col min="5135" max="5135" width="10.5" style="15" customWidth="1"/>
    <col min="5136" max="5136" width="5.08203125" style="15" bestFit="1" customWidth="1"/>
    <col min="5137" max="5138" width="5.58203125" style="15" bestFit="1" customWidth="1"/>
    <col min="5139" max="5139" width="10.5" style="15" customWidth="1"/>
    <col min="5140" max="5140" width="5.08203125" style="15" bestFit="1" customWidth="1"/>
    <col min="5141" max="5142" width="5.58203125" style="15" bestFit="1" customWidth="1"/>
    <col min="5143" max="5143" width="10.5" style="15" customWidth="1"/>
    <col min="5144" max="5144" width="5.08203125" style="15" bestFit="1" customWidth="1"/>
    <col min="5145" max="5146" width="5.58203125" style="15" bestFit="1" customWidth="1"/>
    <col min="5147" max="5147" width="7.33203125" style="15" customWidth="1"/>
    <col min="5148" max="5148" width="6.58203125" style="15" customWidth="1"/>
    <col min="5149" max="5149" width="8.5" style="15" customWidth="1"/>
    <col min="5150" max="5150" width="7.25" style="15" customWidth="1"/>
    <col min="5151" max="5151" width="7.75" style="15" customWidth="1"/>
    <col min="5152" max="5152" width="6.5" style="15" customWidth="1"/>
    <col min="5153" max="5155" width="0" style="15" hidden="1" customWidth="1"/>
    <col min="5156" max="5376" width="8.08203125" style="15"/>
    <col min="5377" max="5377" width="2.58203125" style="15" customWidth="1"/>
    <col min="5378" max="5378" width="8.08203125" style="15"/>
    <col min="5379" max="5379" width="9" style="15" customWidth="1"/>
    <col min="5380" max="5380" width="5.08203125" style="15" bestFit="1" customWidth="1"/>
    <col min="5381" max="5382" width="5.58203125" style="15" bestFit="1" customWidth="1"/>
    <col min="5383" max="5383" width="8.75" style="15" bestFit="1" customWidth="1"/>
    <col min="5384" max="5384" width="5.08203125" style="15" bestFit="1" customWidth="1"/>
    <col min="5385" max="5386" width="5.58203125" style="15" bestFit="1" customWidth="1"/>
    <col min="5387" max="5387" width="10.5" style="15" customWidth="1"/>
    <col min="5388" max="5388" width="5.08203125" style="15" bestFit="1" customWidth="1"/>
    <col min="5389" max="5390" width="5.58203125" style="15" bestFit="1" customWidth="1"/>
    <col min="5391" max="5391" width="10.5" style="15" customWidth="1"/>
    <col min="5392" max="5392" width="5.08203125" style="15" bestFit="1" customWidth="1"/>
    <col min="5393" max="5394" width="5.58203125" style="15" bestFit="1" customWidth="1"/>
    <col min="5395" max="5395" width="10.5" style="15" customWidth="1"/>
    <col min="5396" max="5396" width="5.08203125" style="15" bestFit="1" customWidth="1"/>
    <col min="5397" max="5398" width="5.58203125" style="15" bestFit="1" customWidth="1"/>
    <col min="5399" max="5399" width="10.5" style="15" customWidth="1"/>
    <col min="5400" max="5400" width="5.08203125" style="15" bestFit="1" customWidth="1"/>
    <col min="5401" max="5402" width="5.58203125" style="15" bestFit="1" customWidth="1"/>
    <col min="5403" max="5403" width="7.33203125" style="15" customWidth="1"/>
    <col min="5404" max="5404" width="6.58203125" style="15" customWidth="1"/>
    <col min="5405" max="5405" width="8.5" style="15" customWidth="1"/>
    <col min="5406" max="5406" width="7.25" style="15" customWidth="1"/>
    <col min="5407" max="5407" width="7.75" style="15" customWidth="1"/>
    <col min="5408" max="5408" width="6.5" style="15" customWidth="1"/>
    <col min="5409" max="5411" width="0" style="15" hidden="1" customWidth="1"/>
    <col min="5412" max="5632" width="8.08203125" style="15"/>
    <col min="5633" max="5633" width="2.58203125" style="15" customWidth="1"/>
    <col min="5634" max="5634" width="8.08203125" style="15"/>
    <col min="5635" max="5635" width="9" style="15" customWidth="1"/>
    <col min="5636" max="5636" width="5.08203125" style="15" bestFit="1" customWidth="1"/>
    <col min="5637" max="5638" width="5.58203125" style="15" bestFit="1" customWidth="1"/>
    <col min="5639" max="5639" width="8.75" style="15" bestFit="1" customWidth="1"/>
    <col min="5640" max="5640" width="5.08203125" style="15" bestFit="1" customWidth="1"/>
    <col min="5641" max="5642" width="5.58203125" style="15" bestFit="1" customWidth="1"/>
    <col min="5643" max="5643" width="10.5" style="15" customWidth="1"/>
    <col min="5644" max="5644" width="5.08203125" style="15" bestFit="1" customWidth="1"/>
    <col min="5645" max="5646" width="5.58203125" style="15" bestFit="1" customWidth="1"/>
    <col min="5647" max="5647" width="10.5" style="15" customWidth="1"/>
    <col min="5648" max="5648" width="5.08203125" style="15" bestFit="1" customWidth="1"/>
    <col min="5649" max="5650" width="5.58203125" style="15" bestFit="1" customWidth="1"/>
    <col min="5651" max="5651" width="10.5" style="15" customWidth="1"/>
    <col min="5652" max="5652" width="5.08203125" style="15" bestFit="1" customWidth="1"/>
    <col min="5653" max="5654" width="5.58203125" style="15" bestFit="1" customWidth="1"/>
    <col min="5655" max="5655" width="10.5" style="15" customWidth="1"/>
    <col min="5656" max="5656" width="5.08203125" style="15" bestFit="1" customWidth="1"/>
    <col min="5657" max="5658" width="5.58203125" style="15" bestFit="1" customWidth="1"/>
    <col min="5659" max="5659" width="7.33203125" style="15" customWidth="1"/>
    <col min="5660" max="5660" width="6.58203125" style="15" customWidth="1"/>
    <col min="5661" max="5661" width="8.5" style="15" customWidth="1"/>
    <col min="5662" max="5662" width="7.25" style="15" customWidth="1"/>
    <col min="5663" max="5663" width="7.75" style="15" customWidth="1"/>
    <col min="5664" max="5664" width="6.5" style="15" customWidth="1"/>
    <col min="5665" max="5667" width="0" style="15" hidden="1" customWidth="1"/>
    <col min="5668" max="5888" width="8.08203125" style="15"/>
    <col min="5889" max="5889" width="2.58203125" style="15" customWidth="1"/>
    <col min="5890" max="5890" width="8.08203125" style="15"/>
    <col min="5891" max="5891" width="9" style="15" customWidth="1"/>
    <col min="5892" max="5892" width="5.08203125" style="15" bestFit="1" customWidth="1"/>
    <col min="5893" max="5894" width="5.58203125" style="15" bestFit="1" customWidth="1"/>
    <col min="5895" max="5895" width="8.75" style="15" bestFit="1" customWidth="1"/>
    <col min="5896" max="5896" width="5.08203125" style="15" bestFit="1" customWidth="1"/>
    <col min="5897" max="5898" width="5.58203125" style="15" bestFit="1" customWidth="1"/>
    <col min="5899" max="5899" width="10.5" style="15" customWidth="1"/>
    <col min="5900" max="5900" width="5.08203125" style="15" bestFit="1" customWidth="1"/>
    <col min="5901" max="5902" width="5.58203125" style="15" bestFit="1" customWidth="1"/>
    <col min="5903" max="5903" width="10.5" style="15" customWidth="1"/>
    <col min="5904" max="5904" width="5.08203125" style="15" bestFit="1" customWidth="1"/>
    <col min="5905" max="5906" width="5.58203125" style="15" bestFit="1" customWidth="1"/>
    <col min="5907" max="5907" width="10.5" style="15" customWidth="1"/>
    <col min="5908" max="5908" width="5.08203125" style="15" bestFit="1" customWidth="1"/>
    <col min="5909" max="5910" width="5.58203125" style="15" bestFit="1" customWidth="1"/>
    <col min="5911" max="5911" width="10.5" style="15" customWidth="1"/>
    <col min="5912" max="5912" width="5.08203125" style="15" bestFit="1" customWidth="1"/>
    <col min="5913" max="5914" width="5.58203125" style="15" bestFit="1" customWidth="1"/>
    <col min="5915" max="5915" width="7.33203125" style="15" customWidth="1"/>
    <col min="5916" max="5916" width="6.58203125" style="15" customWidth="1"/>
    <col min="5917" max="5917" width="8.5" style="15" customWidth="1"/>
    <col min="5918" max="5918" width="7.25" style="15" customWidth="1"/>
    <col min="5919" max="5919" width="7.75" style="15" customWidth="1"/>
    <col min="5920" max="5920" width="6.5" style="15" customWidth="1"/>
    <col min="5921" max="5923" width="0" style="15" hidden="1" customWidth="1"/>
    <col min="5924" max="6144" width="8.08203125" style="15"/>
    <col min="6145" max="6145" width="2.58203125" style="15" customWidth="1"/>
    <col min="6146" max="6146" width="8.08203125" style="15"/>
    <col min="6147" max="6147" width="9" style="15" customWidth="1"/>
    <col min="6148" max="6148" width="5.08203125" style="15" bestFit="1" customWidth="1"/>
    <col min="6149" max="6150" width="5.58203125" style="15" bestFit="1" customWidth="1"/>
    <col min="6151" max="6151" width="8.75" style="15" bestFit="1" customWidth="1"/>
    <col min="6152" max="6152" width="5.08203125" style="15" bestFit="1" customWidth="1"/>
    <col min="6153" max="6154" width="5.58203125" style="15" bestFit="1" customWidth="1"/>
    <col min="6155" max="6155" width="10.5" style="15" customWidth="1"/>
    <col min="6156" max="6156" width="5.08203125" style="15" bestFit="1" customWidth="1"/>
    <col min="6157" max="6158" width="5.58203125" style="15" bestFit="1" customWidth="1"/>
    <col min="6159" max="6159" width="10.5" style="15" customWidth="1"/>
    <col min="6160" max="6160" width="5.08203125" style="15" bestFit="1" customWidth="1"/>
    <col min="6161" max="6162" width="5.58203125" style="15" bestFit="1" customWidth="1"/>
    <col min="6163" max="6163" width="10.5" style="15" customWidth="1"/>
    <col min="6164" max="6164" width="5.08203125" style="15" bestFit="1" customWidth="1"/>
    <col min="6165" max="6166" width="5.58203125" style="15" bestFit="1" customWidth="1"/>
    <col min="6167" max="6167" width="10.5" style="15" customWidth="1"/>
    <col min="6168" max="6168" width="5.08203125" style="15" bestFit="1" customWidth="1"/>
    <col min="6169" max="6170" width="5.58203125" style="15" bestFit="1" customWidth="1"/>
    <col min="6171" max="6171" width="7.33203125" style="15" customWidth="1"/>
    <col min="6172" max="6172" width="6.58203125" style="15" customWidth="1"/>
    <col min="6173" max="6173" width="8.5" style="15" customWidth="1"/>
    <col min="6174" max="6174" width="7.25" style="15" customWidth="1"/>
    <col min="6175" max="6175" width="7.75" style="15" customWidth="1"/>
    <col min="6176" max="6176" width="6.5" style="15" customWidth="1"/>
    <col min="6177" max="6179" width="0" style="15" hidden="1" customWidth="1"/>
    <col min="6180" max="6400" width="8.08203125" style="15"/>
    <col min="6401" max="6401" width="2.58203125" style="15" customWidth="1"/>
    <col min="6402" max="6402" width="8.08203125" style="15"/>
    <col min="6403" max="6403" width="9" style="15" customWidth="1"/>
    <col min="6404" max="6404" width="5.08203125" style="15" bestFit="1" customWidth="1"/>
    <col min="6405" max="6406" width="5.58203125" style="15" bestFit="1" customWidth="1"/>
    <col min="6407" max="6407" width="8.75" style="15" bestFit="1" customWidth="1"/>
    <col min="6408" max="6408" width="5.08203125" style="15" bestFit="1" customWidth="1"/>
    <col min="6409" max="6410" width="5.58203125" style="15" bestFit="1" customWidth="1"/>
    <col min="6411" max="6411" width="10.5" style="15" customWidth="1"/>
    <col min="6412" max="6412" width="5.08203125" style="15" bestFit="1" customWidth="1"/>
    <col min="6413" max="6414" width="5.58203125" style="15" bestFit="1" customWidth="1"/>
    <col min="6415" max="6415" width="10.5" style="15" customWidth="1"/>
    <col min="6416" max="6416" width="5.08203125" style="15" bestFit="1" customWidth="1"/>
    <col min="6417" max="6418" width="5.58203125" style="15" bestFit="1" customWidth="1"/>
    <col min="6419" max="6419" width="10.5" style="15" customWidth="1"/>
    <col min="6420" max="6420" width="5.08203125" style="15" bestFit="1" customWidth="1"/>
    <col min="6421" max="6422" width="5.58203125" style="15" bestFit="1" customWidth="1"/>
    <col min="6423" max="6423" width="10.5" style="15" customWidth="1"/>
    <col min="6424" max="6424" width="5.08203125" style="15" bestFit="1" customWidth="1"/>
    <col min="6425" max="6426" width="5.58203125" style="15" bestFit="1" customWidth="1"/>
    <col min="6427" max="6427" width="7.33203125" style="15" customWidth="1"/>
    <col min="6428" max="6428" width="6.58203125" style="15" customWidth="1"/>
    <col min="6429" max="6429" width="8.5" style="15" customWidth="1"/>
    <col min="6430" max="6430" width="7.25" style="15" customWidth="1"/>
    <col min="6431" max="6431" width="7.75" style="15" customWidth="1"/>
    <col min="6432" max="6432" width="6.5" style="15" customWidth="1"/>
    <col min="6433" max="6435" width="0" style="15" hidden="1" customWidth="1"/>
    <col min="6436" max="6656" width="8.08203125" style="15"/>
    <col min="6657" max="6657" width="2.58203125" style="15" customWidth="1"/>
    <col min="6658" max="6658" width="8.08203125" style="15"/>
    <col min="6659" max="6659" width="9" style="15" customWidth="1"/>
    <col min="6660" max="6660" width="5.08203125" style="15" bestFit="1" customWidth="1"/>
    <col min="6661" max="6662" width="5.58203125" style="15" bestFit="1" customWidth="1"/>
    <col min="6663" max="6663" width="8.75" style="15" bestFit="1" customWidth="1"/>
    <col min="6664" max="6664" width="5.08203125" style="15" bestFit="1" customWidth="1"/>
    <col min="6665" max="6666" width="5.58203125" style="15" bestFit="1" customWidth="1"/>
    <col min="6667" max="6667" width="10.5" style="15" customWidth="1"/>
    <col min="6668" max="6668" width="5.08203125" style="15" bestFit="1" customWidth="1"/>
    <col min="6669" max="6670" width="5.58203125" style="15" bestFit="1" customWidth="1"/>
    <col min="6671" max="6671" width="10.5" style="15" customWidth="1"/>
    <col min="6672" max="6672" width="5.08203125" style="15" bestFit="1" customWidth="1"/>
    <col min="6673" max="6674" width="5.58203125" style="15" bestFit="1" customWidth="1"/>
    <col min="6675" max="6675" width="10.5" style="15" customWidth="1"/>
    <col min="6676" max="6676" width="5.08203125" style="15" bestFit="1" customWidth="1"/>
    <col min="6677" max="6678" width="5.58203125" style="15" bestFit="1" customWidth="1"/>
    <col min="6679" max="6679" width="10.5" style="15" customWidth="1"/>
    <col min="6680" max="6680" width="5.08203125" style="15" bestFit="1" customWidth="1"/>
    <col min="6681" max="6682" width="5.58203125" style="15" bestFit="1" customWidth="1"/>
    <col min="6683" max="6683" width="7.33203125" style="15" customWidth="1"/>
    <col min="6684" max="6684" width="6.58203125" style="15" customWidth="1"/>
    <col min="6685" max="6685" width="8.5" style="15" customWidth="1"/>
    <col min="6686" max="6686" width="7.25" style="15" customWidth="1"/>
    <col min="6687" max="6687" width="7.75" style="15" customWidth="1"/>
    <col min="6688" max="6688" width="6.5" style="15" customWidth="1"/>
    <col min="6689" max="6691" width="0" style="15" hidden="1" customWidth="1"/>
    <col min="6692" max="6912" width="8.08203125" style="15"/>
    <col min="6913" max="6913" width="2.58203125" style="15" customWidth="1"/>
    <col min="6914" max="6914" width="8.08203125" style="15"/>
    <col min="6915" max="6915" width="9" style="15" customWidth="1"/>
    <col min="6916" max="6916" width="5.08203125" style="15" bestFit="1" customWidth="1"/>
    <col min="6917" max="6918" width="5.58203125" style="15" bestFit="1" customWidth="1"/>
    <col min="6919" max="6919" width="8.75" style="15" bestFit="1" customWidth="1"/>
    <col min="6920" max="6920" width="5.08203125" style="15" bestFit="1" customWidth="1"/>
    <col min="6921" max="6922" width="5.58203125" style="15" bestFit="1" customWidth="1"/>
    <col min="6923" max="6923" width="10.5" style="15" customWidth="1"/>
    <col min="6924" max="6924" width="5.08203125" style="15" bestFit="1" customWidth="1"/>
    <col min="6925" max="6926" width="5.58203125" style="15" bestFit="1" customWidth="1"/>
    <col min="6927" max="6927" width="10.5" style="15" customWidth="1"/>
    <col min="6928" max="6928" width="5.08203125" style="15" bestFit="1" customWidth="1"/>
    <col min="6929" max="6930" width="5.58203125" style="15" bestFit="1" customWidth="1"/>
    <col min="6931" max="6931" width="10.5" style="15" customWidth="1"/>
    <col min="6932" max="6932" width="5.08203125" style="15" bestFit="1" customWidth="1"/>
    <col min="6933" max="6934" width="5.58203125" style="15" bestFit="1" customWidth="1"/>
    <col min="6935" max="6935" width="10.5" style="15" customWidth="1"/>
    <col min="6936" max="6936" width="5.08203125" style="15" bestFit="1" customWidth="1"/>
    <col min="6937" max="6938" width="5.58203125" style="15" bestFit="1" customWidth="1"/>
    <col min="6939" max="6939" width="7.33203125" style="15" customWidth="1"/>
    <col min="6940" max="6940" width="6.58203125" style="15" customWidth="1"/>
    <col min="6941" max="6941" width="8.5" style="15" customWidth="1"/>
    <col min="6942" max="6942" width="7.25" style="15" customWidth="1"/>
    <col min="6943" max="6943" width="7.75" style="15" customWidth="1"/>
    <col min="6944" max="6944" width="6.5" style="15" customWidth="1"/>
    <col min="6945" max="6947" width="0" style="15" hidden="1" customWidth="1"/>
    <col min="6948" max="7168" width="8.08203125" style="15"/>
    <col min="7169" max="7169" width="2.58203125" style="15" customWidth="1"/>
    <col min="7170" max="7170" width="8.08203125" style="15"/>
    <col min="7171" max="7171" width="9" style="15" customWidth="1"/>
    <col min="7172" max="7172" width="5.08203125" style="15" bestFit="1" customWidth="1"/>
    <col min="7173" max="7174" width="5.58203125" style="15" bestFit="1" customWidth="1"/>
    <col min="7175" max="7175" width="8.75" style="15" bestFit="1" customWidth="1"/>
    <col min="7176" max="7176" width="5.08203125" style="15" bestFit="1" customWidth="1"/>
    <col min="7177" max="7178" width="5.58203125" style="15" bestFit="1" customWidth="1"/>
    <col min="7179" max="7179" width="10.5" style="15" customWidth="1"/>
    <col min="7180" max="7180" width="5.08203125" style="15" bestFit="1" customWidth="1"/>
    <col min="7181" max="7182" width="5.58203125" style="15" bestFit="1" customWidth="1"/>
    <col min="7183" max="7183" width="10.5" style="15" customWidth="1"/>
    <col min="7184" max="7184" width="5.08203125" style="15" bestFit="1" customWidth="1"/>
    <col min="7185" max="7186" width="5.58203125" style="15" bestFit="1" customWidth="1"/>
    <col min="7187" max="7187" width="10.5" style="15" customWidth="1"/>
    <col min="7188" max="7188" width="5.08203125" style="15" bestFit="1" customWidth="1"/>
    <col min="7189" max="7190" width="5.58203125" style="15" bestFit="1" customWidth="1"/>
    <col min="7191" max="7191" width="10.5" style="15" customWidth="1"/>
    <col min="7192" max="7192" width="5.08203125" style="15" bestFit="1" customWidth="1"/>
    <col min="7193" max="7194" width="5.58203125" style="15" bestFit="1" customWidth="1"/>
    <col min="7195" max="7195" width="7.33203125" style="15" customWidth="1"/>
    <col min="7196" max="7196" width="6.58203125" style="15" customWidth="1"/>
    <col min="7197" max="7197" width="8.5" style="15" customWidth="1"/>
    <col min="7198" max="7198" width="7.25" style="15" customWidth="1"/>
    <col min="7199" max="7199" width="7.75" style="15" customWidth="1"/>
    <col min="7200" max="7200" width="6.5" style="15" customWidth="1"/>
    <col min="7201" max="7203" width="0" style="15" hidden="1" customWidth="1"/>
    <col min="7204" max="7424" width="8.08203125" style="15"/>
    <col min="7425" max="7425" width="2.58203125" style="15" customWidth="1"/>
    <col min="7426" max="7426" width="8.08203125" style="15"/>
    <col min="7427" max="7427" width="9" style="15" customWidth="1"/>
    <col min="7428" max="7428" width="5.08203125" style="15" bestFit="1" customWidth="1"/>
    <col min="7429" max="7430" width="5.58203125" style="15" bestFit="1" customWidth="1"/>
    <col min="7431" max="7431" width="8.75" style="15" bestFit="1" customWidth="1"/>
    <col min="7432" max="7432" width="5.08203125" style="15" bestFit="1" customWidth="1"/>
    <col min="7433" max="7434" width="5.58203125" style="15" bestFit="1" customWidth="1"/>
    <col min="7435" max="7435" width="10.5" style="15" customWidth="1"/>
    <col min="7436" max="7436" width="5.08203125" style="15" bestFit="1" customWidth="1"/>
    <col min="7437" max="7438" width="5.58203125" style="15" bestFit="1" customWidth="1"/>
    <col min="7439" max="7439" width="10.5" style="15" customWidth="1"/>
    <col min="7440" max="7440" width="5.08203125" style="15" bestFit="1" customWidth="1"/>
    <col min="7441" max="7442" width="5.58203125" style="15" bestFit="1" customWidth="1"/>
    <col min="7443" max="7443" width="10.5" style="15" customWidth="1"/>
    <col min="7444" max="7444" width="5.08203125" style="15" bestFit="1" customWidth="1"/>
    <col min="7445" max="7446" width="5.58203125" style="15" bestFit="1" customWidth="1"/>
    <col min="7447" max="7447" width="10.5" style="15" customWidth="1"/>
    <col min="7448" max="7448" width="5.08203125" style="15" bestFit="1" customWidth="1"/>
    <col min="7449" max="7450" width="5.58203125" style="15" bestFit="1" customWidth="1"/>
    <col min="7451" max="7451" width="7.33203125" style="15" customWidth="1"/>
    <col min="7452" max="7452" width="6.58203125" style="15" customWidth="1"/>
    <col min="7453" max="7453" width="8.5" style="15" customWidth="1"/>
    <col min="7454" max="7454" width="7.25" style="15" customWidth="1"/>
    <col min="7455" max="7455" width="7.75" style="15" customWidth="1"/>
    <col min="7456" max="7456" width="6.5" style="15" customWidth="1"/>
    <col min="7457" max="7459" width="0" style="15" hidden="1" customWidth="1"/>
    <col min="7460" max="7680" width="8.08203125" style="15"/>
    <col min="7681" max="7681" width="2.58203125" style="15" customWidth="1"/>
    <col min="7682" max="7682" width="8.08203125" style="15"/>
    <col min="7683" max="7683" width="9" style="15" customWidth="1"/>
    <col min="7684" max="7684" width="5.08203125" style="15" bestFit="1" customWidth="1"/>
    <col min="7685" max="7686" width="5.58203125" style="15" bestFit="1" customWidth="1"/>
    <col min="7687" max="7687" width="8.75" style="15" bestFit="1" customWidth="1"/>
    <col min="7688" max="7688" width="5.08203125" style="15" bestFit="1" customWidth="1"/>
    <col min="7689" max="7690" width="5.58203125" style="15" bestFit="1" customWidth="1"/>
    <col min="7691" max="7691" width="10.5" style="15" customWidth="1"/>
    <col min="7692" max="7692" width="5.08203125" style="15" bestFit="1" customWidth="1"/>
    <col min="7693" max="7694" width="5.58203125" style="15" bestFit="1" customWidth="1"/>
    <col min="7695" max="7695" width="10.5" style="15" customWidth="1"/>
    <col min="7696" max="7696" width="5.08203125" style="15" bestFit="1" customWidth="1"/>
    <col min="7697" max="7698" width="5.58203125" style="15" bestFit="1" customWidth="1"/>
    <col min="7699" max="7699" width="10.5" style="15" customWidth="1"/>
    <col min="7700" max="7700" width="5.08203125" style="15" bestFit="1" customWidth="1"/>
    <col min="7701" max="7702" width="5.58203125" style="15" bestFit="1" customWidth="1"/>
    <col min="7703" max="7703" width="10.5" style="15" customWidth="1"/>
    <col min="7704" max="7704" width="5.08203125" style="15" bestFit="1" customWidth="1"/>
    <col min="7705" max="7706" width="5.58203125" style="15" bestFit="1" customWidth="1"/>
    <col min="7707" max="7707" width="7.33203125" style="15" customWidth="1"/>
    <col min="7708" max="7708" width="6.58203125" style="15" customWidth="1"/>
    <col min="7709" max="7709" width="8.5" style="15" customWidth="1"/>
    <col min="7710" max="7710" width="7.25" style="15" customWidth="1"/>
    <col min="7711" max="7711" width="7.75" style="15" customWidth="1"/>
    <col min="7712" max="7712" width="6.5" style="15" customWidth="1"/>
    <col min="7713" max="7715" width="0" style="15" hidden="1" customWidth="1"/>
    <col min="7716" max="7936" width="8.08203125" style="15"/>
    <col min="7937" max="7937" width="2.58203125" style="15" customWidth="1"/>
    <col min="7938" max="7938" width="8.08203125" style="15"/>
    <col min="7939" max="7939" width="9" style="15" customWidth="1"/>
    <col min="7940" max="7940" width="5.08203125" style="15" bestFit="1" customWidth="1"/>
    <col min="7941" max="7942" width="5.58203125" style="15" bestFit="1" customWidth="1"/>
    <col min="7943" max="7943" width="8.75" style="15" bestFit="1" customWidth="1"/>
    <col min="7944" max="7944" width="5.08203125" style="15" bestFit="1" customWidth="1"/>
    <col min="7945" max="7946" width="5.58203125" style="15" bestFit="1" customWidth="1"/>
    <col min="7947" max="7947" width="10.5" style="15" customWidth="1"/>
    <col min="7948" max="7948" width="5.08203125" style="15" bestFit="1" customWidth="1"/>
    <col min="7949" max="7950" width="5.58203125" style="15" bestFit="1" customWidth="1"/>
    <col min="7951" max="7951" width="10.5" style="15" customWidth="1"/>
    <col min="7952" max="7952" width="5.08203125" style="15" bestFit="1" customWidth="1"/>
    <col min="7953" max="7954" width="5.58203125" style="15" bestFit="1" customWidth="1"/>
    <col min="7955" max="7955" width="10.5" style="15" customWidth="1"/>
    <col min="7956" max="7956" width="5.08203125" style="15" bestFit="1" customWidth="1"/>
    <col min="7957" max="7958" width="5.58203125" style="15" bestFit="1" customWidth="1"/>
    <col min="7959" max="7959" width="10.5" style="15" customWidth="1"/>
    <col min="7960" max="7960" width="5.08203125" style="15" bestFit="1" customWidth="1"/>
    <col min="7961" max="7962" width="5.58203125" style="15" bestFit="1" customWidth="1"/>
    <col min="7963" max="7963" width="7.33203125" style="15" customWidth="1"/>
    <col min="7964" max="7964" width="6.58203125" style="15" customWidth="1"/>
    <col min="7965" max="7965" width="8.5" style="15" customWidth="1"/>
    <col min="7966" max="7966" width="7.25" style="15" customWidth="1"/>
    <col min="7967" max="7967" width="7.75" style="15" customWidth="1"/>
    <col min="7968" max="7968" width="6.5" style="15" customWidth="1"/>
    <col min="7969" max="7971" width="0" style="15" hidden="1" customWidth="1"/>
    <col min="7972" max="8192" width="8.08203125" style="15"/>
    <col min="8193" max="8193" width="2.58203125" style="15" customWidth="1"/>
    <col min="8194" max="8194" width="8.08203125" style="15"/>
    <col min="8195" max="8195" width="9" style="15" customWidth="1"/>
    <col min="8196" max="8196" width="5.08203125" style="15" bestFit="1" customWidth="1"/>
    <col min="8197" max="8198" width="5.58203125" style="15" bestFit="1" customWidth="1"/>
    <col min="8199" max="8199" width="8.75" style="15" bestFit="1" customWidth="1"/>
    <col min="8200" max="8200" width="5.08203125" style="15" bestFit="1" customWidth="1"/>
    <col min="8201" max="8202" width="5.58203125" style="15" bestFit="1" customWidth="1"/>
    <col min="8203" max="8203" width="10.5" style="15" customWidth="1"/>
    <col min="8204" max="8204" width="5.08203125" style="15" bestFit="1" customWidth="1"/>
    <col min="8205" max="8206" width="5.58203125" style="15" bestFit="1" customWidth="1"/>
    <col min="8207" max="8207" width="10.5" style="15" customWidth="1"/>
    <col min="8208" max="8208" width="5.08203125" style="15" bestFit="1" customWidth="1"/>
    <col min="8209" max="8210" width="5.58203125" style="15" bestFit="1" customWidth="1"/>
    <col min="8211" max="8211" width="10.5" style="15" customWidth="1"/>
    <col min="8212" max="8212" width="5.08203125" style="15" bestFit="1" customWidth="1"/>
    <col min="8213" max="8214" width="5.58203125" style="15" bestFit="1" customWidth="1"/>
    <col min="8215" max="8215" width="10.5" style="15" customWidth="1"/>
    <col min="8216" max="8216" width="5.08203125" style="15" bestFit="1" customWidth="1"/>
    <col min="8217" max="8218" width="5.58203125" style="15" bestFit="1" customWidth="1"/>
    <col min="8219" max="8219" width="7.33203125" style="15" customWidth="1"/>
    <col min="8220" max="8220" width="6.58203125" style="15" customWidth="1"/>
    <col min="8221" max="8221" width="8.5" style="15" customWidth="1"/>
    <col min="8222" max="8222" width="7.25" style="15" customWidth="1"/>
    <col min="8223" max="8223" width="7.75" style="15" customWidth="1"/>
    <col min="8224" max="8224" width="6.5" style="15" customWidth="1"/>
    <col min="8225" max="8227" width="0" style="15" hidden="1" customWidth="1"/>
    <col min="8228" max="8448" width="8.08203125" style="15"/>
    <col min="8449" max="8449" width="2.58203125" style="15" customWidth="1"/>
    <col min="8450" max="8450" width="8.08203125" style="15"/>
    <col min="8451" max="8451" width="9" style="15" customWidth="1"/>
    <col min="8452" max="8452" width="5.08203125" style="15" bestFit="1" customWidth="1"/>
    <col min="8453" max="8454" width="5.58203125" style="15" bestFit="1" customWidth="1"/>
    <col min="8455" max="8455" width="8.75" style="15" bestFit="1" customWidth="1"/>
    <col min="8456" max="8456" width="5.08203125" style="15" bestFit="1" customWidth="1"/>
    <col min="8457" max="8458" width="5.58203125" style="15" bestFit="1" customWidth="1"/>
    <col min="8459" max="8459" width="10.5" style="15" customWidth="1"/>
    <col min="8460" max="8460" width="5.08203125" style="15" bestFit="1" customWidth="1"/>
    <col min="8461" max="8462" width="5.58203125" style="15" bestFit="1" customWidth="1"/>
    <col min="8463" max="8463" width="10.5" style="15" customWidth="1"/>
    <col min="8464" max="8464" width="5.08203125" style="15" bestFit="1" customWidth="1"/>
    <col min="8465" max="8466" width="5.58203125" style="15" bestFit="1" customWidth="1"/>
    <col min="8467" max="8467" width="10.5" style="15" customWidth="1"/>
    <col min="8468" max="8468" width="5.08203125" style="15" bestFit="1" customWidth="1"/>
    <col min="8469" max="8470" width="5.58203125" style="15" bestFit="1" customWidth="1"/>
    <col min="8471" max="8471" width="10.5" style="15" customWidth="1"/>
    <col min="8472" max="8472" width="5.08203125" style="15" bestFit="1" customWidth="1"/>
    <col min="8473" max="8474" width="5.58203125" style="15" bestFit="1" customWidth="1"/>
    <col min="8475" max="8475" width="7.33203125" style="15" customWidth="1"/>
    <col min="8476" max="8476" width="6.58203125" style="15" customWidth="1"/>
    <col min="8477" max="8477" width="8.5" style="15" customWidth="1"/>
    <col min="8478" max="8478" width="7.25" style="15" customWidth="1"/>
    <col min="8479" max="8479" width="7.75" style="15" customWidth="1"/>
    <col min="8480" max="8480" width="6.5" style="15" customWidth="1"/>
    <col min="8481" max="8483" width="0" style="15" hidden="1" customWidth="1"/>
    <col min="8484" max="8704" width="8.08203125" style="15"/>
    <col min="8705" max="8705" width="2.58203125" style="15" customWidth="1"/>
    <col min="8706" max="8706" width="8.08203125" style="15"/>
    <col min="8707" max="8707" width="9" style="15" customWidth="1"/>
    <col min="8708" max="8708" width="5.08203125" style="15" bestFit="1" customWidth="1"/>
    <col min="8709" max="8710" width="5.58203125" style="15" bestFit="1" customWidth="1"/>
    <col min="8711" max="8711" width="8.75" style="15" bestFit="1" customWidth="1"/>
    <col min="8712" max="8712" width="5.08203125" style="15" bestFit="1" customWidth="1"/>
    <col min="8713" max="8714" width="5.58203125" style="15" bestFit="1" customWidth="1"/>
    <col min="8715" max="8715" width="10.5" style="15" customWidth="1"/>
    <col min="8716" max="8716" width="5.08203125" style="15" bestFit="1" customWidth="1"/>
    <col min="8717" max="8718" width="5.58203125" style="15" bestFit="1" customWidth="1"/>
    <col min="8719" max="8719" width="10.5" style="15" customWidth="1"/>
    <col min="8720" max="8720" width="5.08203125" style="15" bestFit="1" customWidth="1"/>
    <col min="8721" max="8722" width="5.58203125" style="15" bestFit="1" customWidth="1"/>
    <col min="8723" max="8723" width="10.5" style="15" customWidth="1"/>
    <col min="8724" max="8724" width="5.08203125" style="15" bestFit="1" customWidth="1"/>
    <col min="8725" max="8726" width="5.58203125" style="15" bestFit="1" customWidth="1"/>
    <col min="8727" max="8727" width="10.5" style="15" customWidth="1"/>
    <col min="8728" max="8728" width="5.08203125" style="15" bestFit="1" customWidth="1"/>
    <col min="8729" max="8730" width="5.58203125" style="15" bestFit="1" customWidth="1"/>
    <col min="8731" max="8731" width="7.33203125" style="15" customWidth="1"/>
    <col min="8732" max="8732" width="6.58203125" style="15" customWidth="1"/>
    <col min="8733" max="8733" width="8.5" style="15" customWidth="1"/>
    <col min="8734" max="8734" width="7.25" style="15" customWidth="1"/>
    <col min="8735" max="8735" width="7.75" style="15" customWidth="1"/>
    <col min="8736" max="8736" width="6.5" style="15" customWidth="1"/>
    <col min="8737" max="8739" width="0" style="15" hidden="1" customWidth="1"/>
    <col min="8740" max="8960" width="8.08203125" style="15"/>
    <col min="8961" max="8961" width="2.58203125" style="15" customWidth="1"/>
    <col min="8962" max="8962" width="8.08203125" style="15"/>
    <col min="8963" max="8963" width="9" style="15" customWidth="1"/>
    <col min="8964" max="8964" width="5.08203125" style="15" bestFit="1" customWidth="1"/>
    <col min="8965" max="8966" width="5.58203125" style="15" bestFit="1" customWidth="1"/>
    <col min="8967" max="8967" width="8.75" style="15" bestFit="1" customWidth="1"/>
    <col min="8968" max="8968" width="5.08203125" style="15" bestFit="1" customWidth="1"/>
    <col min="8969" max="8970" width="5.58203125" style="15" bestFit="1" customWidth="1"/>
    <col min="8971" max="8971" width="10.5" style="15" customWidth="1"/>
    <col min="8972" max="8972" width="5.08203125" style="15" bestFit="1" customWidth="1"/>
    <col min="8973" max="8974" width="5.58203125" style="15" bestFit="1" customWidth="1"/>
    <col min="8975" max="8975" width="10.5" style="15" customWidth="1"/>
    <col min="8976" max="8976" width="5.08203125" style="15" bestFit="1" customWidth="1"/>
    <col min="8977" max="8978" width="5.58203125" style="15" bestFit="1" customWidth="1"/>
    <col min="8979" max="8979" width="10.5" style="15" customWidth="1"/>
    <col min="8980" max="8980" width="5.08203125" style="15" bestFit="1" customWidth="1"/>
    <col min="8981" max="8982" width="5.58203125" style="15" bestFit="1" customWidth="1"/>
    <col min="8983" max="8983" width="10.5" style="15" customWidth="1"/>
    <col min="8984" max="8984" width="5.08203125" style="15" bestFit="1" customWidth="1"/>
    <col min="8985" max="8986" width="5.58203125" style="15" bestFit="1" customWidth="1"/>
    <col min="8987" max="8987" width="7.33203125" style="15" customWidth="1"/>
    <col min="8988" max="8988" width="6.58203125" style="15" customWidth="1"/>
    <col min="8989" max="8989" width="8.5" style="15" customWidth="1"/>
    <col min="8990" max="8990" width="7.25" style="15" customWidth="1"/>
    <col min="8991" max="8991" width="7.75" style="15" customWidth="1"/>
    <col min="8992" max="8992" width="6.5" style="15" customWidth="1"/>
    <col min="8993" max="8995" width="0" style="15" hidden="1" customWidth="1"/>
    <col min="8996" max="9216" width="8.08203125" style="15"/>
    <col min="9217" max="9217" width="2.58203125" style="15" customWidth="1"/>
    <col min="9218" max="9218" width="8.08203125" style="15"/>
    <col min="9219" max="9219" width="9" style="15" customWidth="1"/>
    <col min="9220" max="9220" width="5.08203125" style="15" bestFit="1" customWidth="1"/>
    <col min="9221" max="9222" width="5.58203125" style="15" bestFit="1" customWidth="1"/>
    <col min="9223" max="9223" width="8.75" style="15" bestFit="1" customWidth="1"/>
    <col min="9224" max="9224" width="5.08203125" style="15" bestFit="1" customWidth="1"/>
    <col min="9225" max="9226" width="5.58203125" style="15" bestFit="1" customWidth="1"/>
    <col min="9227" max="9227" width="10.5" style="15" customWidth="1"/>
    <col min="9228" max="9228" width="5.08203125" style="15" bestFit="1" customWidth="1"/>
    <col min="9229" max="9230" width="5.58203125" style="15" bestFit="1" customWidth="1"/>
    <col min="9231" max="9231" width="10.5" style="15" customWidth="1"/>
    <col min="9232" max="9232" width="5.08203125" style="15" bestFit="1" customWidth="1"/>
    <col min="9233" max="9234" width="5.58203125" style="15" bestFit="1" customWidth="1"/>
    <col min="9235" max="9235" width="10.5" style="15" customWidth="1"/>
    <col min="9236" max="9236" width="5.08203125" style="15" bestFit="1" customWidth="1"/>
    <col min="9237" max="9238" width="5.58203125" style="15" bestFit="1" customWidth="1"/>
    <col min="9239" max="9239" width="10.5" style="15" customWidth="1"/>
    <col min="9240" max="9240" width="5.08203125" style="15" bestFit="1" customWidth="1"/>
    <col min="9241" max="9242" width="5.58203125" style="15" bestFit="1" customWidth="1"/>
    <col min="9243" max="9243" width="7.33203125" style="15" customWidth="1"/>
    <col min="9244" max="9244" width="6.58203125" style="15" customWidth="1"/>
    <col min="9245" max="9245" width="8.5" style="15" customWidth="1"/>
    <col min="9246" max="9246" width="7.25" style="15" customWidth="1"/>
    <col min="9247" max="9247" width="7.75" style="15" customWidth="1"/>
    <col min="9248" max="9248" width="6.5" style="15" customWidth="1"/>
    <col min="9249" max="9251" width="0" style="15" hidden="1" customWidth="1"/>
    <col min="9252" max="9472" width="8.08203125" style="15"/>
    <col min="9473" max="9473" width="2.58203125" style="15" customWidth="1"/>
    <col min="9474" max="9474" width="8.08203125" style="15"/>
    <col min="9475" max="9475" width="9" style="15" customWidth="1"/>
    <col min="9476" max="9476" width="5.08203125" style="15" bestFit="1" customWidth="1"/>
    <col min="9477" max="9478" width="5.58203125" style="15" bestFit="1" customWidth="1"/>
    <col min="9479" max="9479" width="8.75" style="15" bestFit="1" customWidth="1"/>
    <col min="9480" max="9480" width="5.08203125" style="15" bestFit="1" customWidth="1"/>
    <col min="9481" max="9482" width="5.58203125" style="15" bestFit="1" customWidth="1"/>
    <col min="9483" max="9483" width="10.5" style="15" customWidth="1"/>
    <col min="9484" max="9484" width="5.08203125" style="15" bestFit="1" customWidth="1"/>
    <col min="9485" max="9486" width="5.58203125" style="15" bestFit="1" customWidth="1"/>
    <col min="9487" max="9487" width="10.5" style="15" customWidth="1"/>
    <col min="9488" max="9488" width="5.08203125" style="15" bestFit="1" customWidth="1"/>
    <col min="9489" max="9490" width="5.58203125" style="15" bestFit="1" customWidth="1"/>
    <col min="9491" max="9491" width="10.5" style="15" customWidth="1"/>
    <col min="9492" max="9492" width="5.08203125" style="15" bestFit="1" customWidth="1"/>
    <col min="9493" max="9494" width="5.58203125" style="15" bestFit="1" customWidth="1"/>
    <col min="9495" max="9495" width="10.5" style="15" customWidth="1"/>
    <col min="9496" max="9496" width="5.08203125" style="15" bestFit="1" customWidth="1"/>
    <col min="9497" max="9498" width="5.58203125" style="15" bestFit="1" customWidth="1"/>
    <col min="9499" max="9499" width="7.33203125" style="15" customWidth="1"/>
    <col min="9500" max="9500" width="6.58203125" style="15" customWidth="1"/>
    <col min="9501" max="9501" width="8.5" style="15" customWidth="1"/>
    <col min="9502" max="9502" width="7.25" style="15" customWidth="1"/>
    <col min="9503" max="9503" width="7.75" style="15" customWidth="1"/>
    <col min="9504" max="9504" width="6.5" style="15" customWidth="1"/>
    <col min="9505" max="9507" width="0" style="15" hidden="1" customWidth="1"/>
    <col min="9508" max="9728" width="8.08203125" style="15"/>
    <col min="9729" max="9729" width="2.58203125" style="15" customWidth="1"/>
    <col min="9730" max="9730" width="8.08203125" style="15"/>
    <col min="9731" max="9731" width="9" style="15" customWidth="1"/>
    <col min="9732" max="9732" width="5.08203125" style="15" bestFit="1" customWidth="1"/>
    <col min="9733" max="9734" width="5.58203125" style="15" bestFit="1" customWidth="1"/>
    <col min="9735" max="9735" width="8.75" style="15" bestFit="1" customWidth="1"/>
    <col min="9736" max="9736" width="5.08203125" style="15" bestFit="1" customWidth="1"/>
    <col min="9737" max="9738" width="5.58203125" style="15" bestFit="1" customWidth="1"/>
    <col min="9739" max="9739" width="10.5" style="15" customWidth="1"/>
    <col min="9740" max="9740" width="5.08203125" style="15" bestFit="1" customWidth="1"/>
    <col min="9741" max="9742" width="5.58203125" style="15" bestFit="1" customWidth="1"/>
    <col min="9743" max="9743" width="10.5" style="15" customWidth="1"/>
    <col min="9744" max="9744" width="5.08203125" style="15" bestFit="1" customWidth="1"/>
    <col min="9745" max="9746" width="5.58203125" style="15" bestFit="1" customWidth="1"/>
    <col min="9747" max="9747" width="10.5" style="15" customWidth="1"/>
    <col min="9748" max="9748" width="5.08203125" style="15" bestFit="1" customWidth="1"/>
    <col min="9749" max="9750" width="5.58203125" style="15" bestFit="1" customWidth="1"/>
    <col min="9751" max="9751" width="10.5" style="15" customWidth="1"/>
    <col min="9752" max="9752" width="5.08203125" style="15" bestFit="1" customWidth="1"/>
    <col min="9753" max="9754" width="5.58203125" style="15" bestFit="1" customWidth="1"/>
    <col min="9755" max="9755" width="7.33203125" style="15" customWidth="1"/>
    <col min="9756" max="9756" width="6.58203125" style="15" customWidth="1"/>
    <col min="9757" max="9757" width="8.5" style="15" customWidth="1"/>
    <col min="9758" max="9758" width="7.25" style="15" customWidth="1"/>
    <col min="9759" max="9759" width="7.75" style="15" customWidth="1"/>
    <col min="9760" max="9760" width="6.5" style="15" customWidth="1"/>
    <col min="9761" max="9763" width="0" style="15" hidden="1" customWidth="1"/>
    <col min="9764" max="9984" width="8.08203125" style="15"/>
    <col min="9985" max="9985" width="2.58203125" style="15" customWidth="1"/>
    <col min="9986" max="9986" width="8.08203125" style="15"/>
    <col min="9987" max="9987" width="9" style="15" customWidth="1"/>
    <col min="9988" max="9988" width="5.08203125" style="15" bestFit="1" customWidth="1"/>
    <col min="9989" max="9990" width="5.58203125" style="15" bestFit="1" customWidth="1"/>
    <col min="9991" max="9991" width="8.75" style="15" bestFit="1" customWidth="1"/>
    <col min="9992" max="9992" width="5.08203125" style="15" bestFit="1" customWidth="1"/>
    <col min="9993" max="9994" width="5.58203125" style="15" bestFit="1" customWidth="1"/>
    <col min="9995" max="9995" width="10.5" style="15" customWidth="1"/>
    <col min="9996" max="9996" width="5.08203125" style="15" bestFit="1" customWidth="1"/>
    <col min="9997" max="9998" width="5.58203125" style="15" bestFit="1" customWidth="1"/>
    <col min="9999" max="9999" width="10.5" style="15" customWidth="1"/>
    <col min="10000" max="10000" width="5.08203125" style="15" bestFit="1" customWidth="1"/>
    <col min="10001" max="10002" width="5.58203125" style="15" bestFit="1" customWidth="1"/>
    <col min="10003" max="10003" width="10.5" style="15" customWidth="1"/>
    <col min="10004" max="10004" width="5.08203125" style="15" bestFit="1" customWidth="1"/>
    <col min="10005" max="10006" width="5.58203125" style="15" bestFit="1" customWidth="1"/>
    <col min="10007" max="10007" width="10.5" style="15" customWidth="1"/>
    <col min="10008" max="10008" width="5.08203125" style="15" bestFit="1" customWidth="1"/>
    <col min="10009" max="10010" width="5.58203125" style="15" bestFit="1" customWidth="1"/>
    <col min="10011" max="10011" width="7.33203125" style="15" customWidth="1"/>
    <col min="10012" max="10012" width="6.58203125" style="15" customWidth="1"/>
    <col min="10013" max="10013" width="8.5" style="15" customWidth="1"/>
    <col min="10014" max="10014" width="7.25" style="15" customWidth="1"/>
    <col min="10015" max="10015" width="7.75" style="15" customWidth="1"/>
    <col min="10016" max="10016" width="6.5" style="15" customWidth="1"/>
    <col min="10017" max="10019" width="0" style="15" hidden="1" customWidth="1"/>
    <col min="10020" max="10240" width="8.08203125" style="15"/>
    <col min="10241" max="10241" width="2.58203125" style="15" customWidth="1"/>
    <col min="10242" max="10242" width="8.08203125" style="15"/>
    <col min="10243" max="10243" width="9" style="15" customWidth="1"/>
    <col min="10244" max="10244" width="5.08203125" style="15" bestFit="1" customWidth="1"/>
    <col min="10245" max="10246" width="5.58203125" style="15" bestFit="1" customWidth="1"/>
    <col min="10247" max="10247" width="8.75" style="15" bestFit="1" customWidth="1"/>
    <col min="10248" max="10248" width="5.08203125" style="15" bestFit="1" customWidth="1"/>
    <col min="10249" max="10250" width="5.58203125" style="15" bestFit="1" customWidth="1"/>
    <col min="10251" max="10251" width="10.5" style="15" customWidth="1"/>
    <col min="10252" max="10252" width="5.08203125" style="15" bestFit="1" customWidth="1"/>
    <col min="10253" max="10254" width="5.58203125" style="15" bestFit="1" customWidth="1"/>
    <col min="10255" max="10255" width="10.5" style="15" customWidth="1"/>
    <col min="10256" max="10256" width="5.08203125" style="15" bestFit="1" customWidth="1"/>
    <col min="10257" max="10258" width="5.58203125" style="15" bestFit="1" customWidth="1"/>
    <col min="10259" max="10259" width="10.5" style="15" customWidth="1"/>
    <col min="10260" max="10260" width="5.08203125" style="15" bestFit="1" customWidth="1"/>
    <col min="10261" max="10262" width="5.58203125" style="15" bestFit="1" customWidth="1"/>
    <col min="10263" max="10263" width="10.5" style="15" customWidth="1"/>
    <col min="10264" max="10264" width="5.08203125" style="15" bestFit="1" customWidth="1"/>
    <col min="10265" max="10266" width="5.58203125" style="15" bestFit="1" customWidth="1"/>
    <col min="10267" max="10267" width="7.33203125" style="15" customWidth="1"/>
    <col min="10268" max="10268" width="6.58203125" style="15" customWidth="1"/>
    <col min="10269" max="10269" width="8.5" style="15" customWidth="1"/>
    <col min="10270" max="10270" width="7.25" style="15" customWidth="1"/>
    <col min="10271" max="10271" width="7.75" style="15" customWidth="1"/>
    <col min="10272" max="10272" width="6.5" style="15" customWidth="1"/>
    <col min="10273" max="10275" width="0" style="15" hidden="1" customWidth="1"/>
    <col min="10276" max="10496" width="8.08203125" style="15"/>
    <col min="10497" max="10497" width="2.58203125" style="15" customWidth="1"/>
    <col min="10498" max="10498" width="8.08203125" style="15"/>
    <col min="10499" max="10499" width="9" style="15" customWidth="1"/>
    <col min="10500" max="10500" width="5.08203125" style="15" bestFit="1" customWidth="1"/>
    <col min="10501" max="10502" width="5.58203125" style="15" bestFit="1" customWidth="1"/>
    <col min="10503" max="10503" width="8.75" style="15" bestFit="1" customWidth="1"/>
    <col min="10504" max="10504" width="5.08203125" style="15" bestFit="1" customWidth="1"/>
    <col min="10505" max="10506" width="5.58203125" style="15" bestFit="1" customWidth="1"/>
    <col min="10507" max="10507" width="10.5" style="15" customWidth="1"/>
    <col min="10508" max="10508" width="5.08203125" style="15" bestFit="1" customWidth="1"/>
    <col min="10509" max="10510" width="5.58203125" style="15" bestFit="1" customWidth="1"/>
    <col min="10511" max="10511" width="10.5" style="15" customWidth="1"/>
    <col min="10512" max="10512" width="5.08203125" style="15" bestFit="1" customWidth="1"/>
    <col min="10513" max="10514" width="5.58203125" style="15" bestFit="1" customWidth="1"/>
    <col min="10515" max="10515" width="10.5" style="15" customWidth="1"/>
    <col min="10516" max="10516" width="5.08203125" style="15" bestFit="1" customWidth="1"/>
    <col min="10517" max="10518" width="5.58203125" style="15" bestFit="1" customWidth="1"/>
    <col min="10519" max="10519" width="10.5" style="15" customWidth="1"/>
    <col min="10520" max="10520" width="5.08203125" style="15" bestFit="1" customWidth="1"/>
    <col min="10521" max="10522" width="5.58203125" style="15" bestFit="1" customWidth="1"/>
    <col min="10523" max="10523" width="7.33203125" style="15" customWidth="1"/>
    <col min="10524" max="10524" width="6.58203125" style="15" customWidth="1"/>
    <col min="10525" max="10525" width="8.5" style="15" customWidth="1"/>
    <col min="10526" max="10526" width="7.25" style="15" customWidth="1"/>
    <col min="10527" max="10527" width="7.75" style="15" customWidth="1"/>
    <col min="10528" max="10528" width="6.5" style="15" customWidth="1"/>
    <col min="10529" max="10531" width="0" style="15" hidden="1" customWidth="1"/>
    <col min="10532" max="10752" width="8.08203125" style="15"/>
    <col min="10753" max="10753" width="2.58203125" style="15" customWidth="1"/>
    <col min="10754" max="10754" width="8.08203125" style="15"/>
    <col min="10755" max="10755" width="9" style="15" customWidth="1"/>
    <col min="10756" max="10756" width="5.08203125" style="15" bestFit="1" customWidth="1"/>
    <col min="10757" max="10758" width="5.58203125" style="15" bestFit="1" customWidth="1"/>
    <col min="10759" max="10759" width="8.75" style="15" bestFit="1" customWidth="1"/>
    <col min="10760" max="10760" width="5.08203125" style="15" bestFit="1" customWidth="1"/>
    <col min="10761" max="10762" width="5.58203125" style="15" bestFit="1" customWidth="1"/>
    <col min="10763" max="10763" width="10.5" style="15" customWidth="1"/>
    <col min="10764" max="10764" width="5.08203125" style="15" bestFit="1" customWidth="1"/>
    <col min="10765" max="10766" width="5.58203125" style="15" bestFit="1" customWidth="1"/>
    <col min="10767" max="10767" width="10.5" style="15" customWidth="1"/>
    <col min="10768" max="10768" width="5.08203125" style="15" bestFit="1" customWidth="1"/>
    <col min="10769" max="10770" width="5.58203125" style="15" bestFit="1" customWidth="1"/>
    <col min="10771" max="10771" width="10.5" style="15" customWidth="1"/>
    <col min="10772" max="10772" width="5.08203125" style="15" bestFit="1" customWidth="1"/>
    <col min="10773" max="10774" width="5.58203125" style="15" bestFit="1" customWidth="1"/>
    <col min="10775" max="10775" width="10.5" style="15" customWidth="1"/>
    <col min="10776" max="10776" width="5.08203125" style="15" bestFit="1" customWidth="1"/>
    <col min="10777" max="10778" width="5.58203125" style="15" bestFit="1" customWidth="1"/>
    <col min="10779" max="10779" width="7.33203125" style="15" customWidth="1"/>
    <col min="10780" max="10780" width="6.58203125" style="15" customWidth="1"/>
    <col min="10781" max="10781" width="8.5" style="15" customWidth="1"/>
    <col min="10782" max="10782" width="7.25" style="15" customWidth="1"/>
    <col min="10783" max="10783" width="7.75" style="15" customWidth="1"/>
    <col min="10784" max="10784" width="6.5" style="15" customWidth="1"/>
    <col min="10785" max="10787" width="0" style="15" hidden="1" customWidth="1"/>
    <col min="10788" max="11008" width="8.08203125" style="15"/>
    <col min="11009" max="11009" width="2.58203125" style="15" customWidth="1"/>
    <col min="11010" max="11010" width="8.08203125" style="15"/>
    <col min="11011" max="11011" width="9" style="15" customWidth="1"/>
    <col min="11012" max="11012" width="5.08203125" style="15" bestFit="1" customWidth="1"/>
    <col min="11013" max="11014" width="5.58203125" style="15" bestFit="1" customWidth="1"/>
    <col min="11015" max="11015" width="8.75" style="15" bestFit="1" customWidth="1"/>
    <col min="11016" max="11016" width="5.08203125" style="15" bestFit="1" customWidth="1"/>
    <col min="11017" max="11018" width="5.58203125" style="15" bestFit="1" customWidth="1"/>
    <col min="11019" max="11019" width="10.5" style="15" customWidth="1"/>
    <col min="11020" max="11020" width="5.08203125" style="15" bestFit="1" customWidth="1"/>
    <col min="11021" max="11022" width="5.58203125" style="15" bestFit="1" customWidth="1"/>
    <col min="11023" max="11023" width="10.5" style="15" customWidth="1"/>
    <col min="11024" max="11024" width="5.08203125" style="15" bestFit="1" customWidth="1"/>
    <col min="11025" max="11026" width="5.58203125" style="15" bestFit="1" customWidth="1"/>
    <col min="11027" max="11027" width="10.5" style="15" customWidth="1"/>
    <col min="11028" max="11028" width="5.08203125" style="15" bestFit="1" customWidth="1"/>
    <col min="11029" max="11030" width="5.58203125" style="15" bestFit="1" customWidth="1"/>
    <col min="11031" max="11031" width="10.5" style="15" customWidth="1"/>
    <col min="11032" max="11032" width="5.08203125" style="15" bestFit="1" customWidth="1"/>
    <col min="11033" max="11034" width="5.58203125" style="15" bestFit="1" customWidth="1"/>
    <col min="11035" max="11035" width="7.33203125" style="15" customWidth="1"/>
    <col min="11036" max="11036" width="6.58203125" style="15" customWidth="1"/>
    <col min="11037" max="11037" width="8.5" style="15" customWidth="1"/>
    <col min="11038" max="11038" width="7.25" style="15" customWidth="1"/>
    <col min="11039" max="11039" width="7.75" style="15" customWidth="1"/>
    <col min="11040" max="11040" width="6.5" style="15" customWidth="1"/>
    <col min="11041" max="11043" width="0" style="15" hidden="1" customWidth="1"/>
    <col min="11044" max="11264" width="8.08203125" style="15"/>
    <col min="11265" max="11265" width="2.58203125" style="15" customWidth="1"/>
    <col min="11266" max="11266" width="8.08203125" style="15"/>
    <col min="11267" max="11267" width="9" style="15" customWidth="1"/>
    <col min="11268" max="11268" width="5.08203125" style="15" bestFit="1" customWidth="1"/>
    <col min="11269" max="11270" width="5.58203125" style="15" bestFit="1" customWidth="1"/>
    <col min="11271" max="11271" width="8.75" style="15" bestFit="1" customWidth="1"/>
    <col min="11272" max="11272" width="5.08203125" style="15" bestFit="1" customWidth="1"/>
    <col min="11273" max="11274" width="5.58203125" style="15" bestFit="1" customWidth="1"/>
    <col min="11275" max="11275" width="10.5" style="15" customWidth="1"/>
    <col min="11276" max="11276" width="5.08203125" style="15" bestFit="1" customWidth="1"/>
    <col min="11277" max="11278" width="5.58203125" style="15" bestFit="1" customWidth="1"/>
    <col min="11279" max="11279" width="10.5" style="15" customWidth="1"/>
    <col min="11280" max="11280" width="5.08203125" style="15" bestFit="1" customWidth="1"/>
    <col min="11281" max="11282" width="5.58203125" style="15" bestFit="1" customWidth="1"/>
    <col min="11283" max="11283" width="10.5" style="15" customWidth="1"/>
    <col min="11284" max="11284" width="5.08203125" style="15" bestFit="1" customWidth="1"/>
    <col min="11285" max="11286" width="5.58203125" style="15" bestFit="1" customWidth="1"/>
    <col min="11287" max="11287" width="10.5" style="15" customWidth="1"/>
    <col min="11288" max="11288" width="5.08203125" style="15" bestFit="1" customWidth="1"/>
    <col min="11289" max="11290" width="5.58203125" style="15" bestFit="1" customWidth="1"/>
    <col min="11291" max="11291" width="7.33203125" style="15" customWidth="1"/>
    <col min="11292" max="11292" width="6.58203125" style="15" customWidth="1"/>
    <col min="11293" max="11293" width="8.5" style="15" customWidth="1"/>
    <col min="11294" max="11294" width="7.25" style="15" customWidth="1"/>
    <col min="11295" max="11295" width="7.75" style="15" customWidth="1"/>
    <col min="11296" max="11296" width="6.5" style="15" customWidth="1"/>
    <col min="11297" max="11299" width="0" style="15" hidden="1" customWidth="1"/>
    <col min="11300" max="11520" width="8.08203125" style="15"/>
    <col min="11521" max="11521" width="2.58203125" style="15" customWidth="1"/>
    <col min="11522" max="11522" width="8.08203125" style="15"/>
    <col min="11523" max="11523" width="9" style="15" customWidth="1"/>
    <col min="11524" max="11524" width="5.08203125" style="15" bestFit="1" customWidth="1"/>
    <col min="11525" max="11526" width="5.58203125" style="15" bestFit="1" customWidth="1"/>
    <col min="11527" max="11527" width="8.75" style="15" bestFit="1" customWidth="1"/>
    <col min="11528" max="11528" width="5.08203125" style="15" bestFit="1" customWidth="1"/>
    <col min="11529" max="11530" width="5.58203125" style="15" bestFit="1" customWidth="1"/>
    <col min="11531" max="11531" width="10.5" style="15" customWidth="1"/>
    <col min="11532" max="11532" width="5.08203125" style="15" bestFit="1" customWidth="1"/>
    <col min="11533" max="11534" width="5.58203125" style="15" bestFit="1" customWidth="1"/>
    <col min="11535" max="11535" width="10.5" style="15" customWidth="1"/>
    <col min="11536" max="11536" width="5.08203125" style="15" bestFit="1" customWidth="1"/>
    <col min="11537" max="11538" width="5.58203125" style="15" bestFit="1" customWidth="1"/>
    <col min="11539" max="11539" width="10.5" style="15" customWidth="1"/>
    <col min="11540" max="11540" width="5.08203125" style="15" bestFit="1" customWidth="1"/>
    <col min="11541" max="11542" width="5.58203125" style="15" bestFit="1" customWidth="1"/>
    <col min="11543" max="11543" width="10.5" style="15" customWidth="1"/>
    <col min="11544" max="11544" width="5.08203125" style="15" bestFit="1" customWidth="1"/>
    <col min="11545" max="11546" width="5.58203125" style="15" bestFit="1" customWidth="1"/>
    <col min="11547" max="11547" width="7.33203125" style="15" customWidth="1"/>
    <col min="11548" max="11548" width="6.58203125" style="15" customWidth="1"/>
    <col min="11549" max="11549" width="8.5" style="15" customWidth="1"/>
    <col min="11550" max="11550" width="7.25" style="15" customWidth="1"/>
    <col min="11551" max="11551" width="7.75" style="15" customWidth="1"/>
    <col min="11552" max="11552" width="6.5" style="15" customWidth="1"/>
    <col min="11553" max="11555" width="0" style="15" hidden="1" customWidth="1"/>
    <col min="11556" max="11776" width="8.08203125" style="15"/>
    <col min="11777" max="11777" width="2.58203125" style="15" customWidth="1"/>
    <col min="11778" max="11778" width="8.08203125" style="15"/>
    <col min="11779" max="11779" width="9" style="15" customWidth="1"/>
    <col min="11780" max="11780" width="5.08203125" style="15" bestFit="1" customWidth="1"/>
    <col min="11781" max="11782" width="5.58203125" style="15" bestFit="1" customWidth="1"/>
    <col min="11783" max="11783" width="8.75" style="15" bestFit="1" customWidth="1"/>
    <col min="11784" max="11784" width="5.08203125" style="15" bestFit="1" customWidth="1"/>
    <col min="11785" max="11786" width="5.58203125" style="15" bestFit="1" customWidth="1"/>
    <col min="11787" max="11787" width="10.5" style="15" customWidth="1"/>
    <col min="11788" max="11788" width="5.08203125" style="15" bestFit="1" customWidth="1"/>
    <col min="11789" max="11790" width="5.58203125" style="15" bestFit="1" customWidth="1"/>
    <col min="11791" max="11791" width="10.5" style="15" customWidth="1"/>
    <col min="11792" max="11792" width="5.08203125" style="15" bestFit="1" customWidth="1"/>
    <col min="11793" max="11794" width="5.58203125" style="15" bestFit="1" customWidth="1"/>
    <col min="11795" max="11795" width="10.5" style="15" customWidth="1"/>
    <col min="11796" max="11796" width="5.08203125" style="15" bestFit="1" customWidth="1"/>
    <col min="11797" max="11798" width="5.58203125" style="15" bestFit="1" customWidth="1"/>
    <col min="11799" max="11799" width="10.5" style="15" customWidth="1"/>
    <col min="11800" max="11800" width="5.08203125" style="15" bestFit="1" customWidth="1"/>
    <col min="11801" max="11802" width="5.58203125" style="15" bestFit="1" customWidth="1"/>
    <col min="11803" max="11803" width="7.33203125" style="15" customWidth="1"/>
    <col min="11804" max="11804" width="6.58203125" style="15" customWidth="1"/>
    <col min="11805" max="11805" width="8.5" style="15" customWidth="1"/>
    <col min="11806" max="11806" width="7.25" style="15" customWidth="1"/>
    <col min="11807" max="11807" width="7.75" style="15" customWidth="1"/>
    <col min="11808" max="11808" width="6.5" style="15" customWidth="1"/>
    <col min="11809" max="11811" width="0" style="15" hidden="1" customWidth="1"/>
    <col min="11812" max="12032" width="8.08203125" style="15"/>
    <col min="12033" max="12033" width="2.58203125" style="15" customWidth="1"/>
    <col min="12034" max="12034" width="8.08203125" style="15"/>
    <col min="12035" max="12035" width="9" style="15" customWidth="1"/>
    <col min="12036" max="12036" width="5.08203125" style="15" bestFit="1" customWidth="1"/>
    <col min="12037" max="12038" width="5.58203125" style="15" bestFit="1" customWidth="1"/>
    <col min="12039" max="12039" width="8.75" style="15" bestFit="1" customWidth="1"/>
    <col min="12040" max="12040" width="5.08203125" style="15" bestFit="1" customWidth="1"/>
    <col min="12041" max="12042" width="5.58203125" style="15" bestFit="1" customWidth="1"/>
    <col min="12043" max="12043" width="10.5" style="15" customWidth="1"/>
    <col min="12044" max="12044" width="5.08203125" style="15" bestFit="1" customWidth="1"/>
    <col min="12045" max="12046" width="5.58203125" style="15" bestFit="1" customWidth="1"/>
    <col min="12047" max="12047" width="10.5" style="15" customWidth="1"/>
    <col min="12048" max="12048" width="5.08203125" style="15" bestFit="1" customWidth="1"/>
    <col min="12049" max="12050" width="5.58203125" style="15" bestFit="1" customWidth="1"/>
    <col min="12051" max="12051" width="10.5" style="15" customWidth="1"/>
    <col min="12052" max="12052" width="5.08203125" style="15" bestFit="1" customWidth="1"/>
    <col min="12053" max="12054" width="5.58203125" style="15" bestFit="1" customWidth="1"/>
    <col min="12055" max="12055" width="10.5" style="15" customWidth="1"/>
    <col min="12056" max="12056" width="5.08203125" style="15" bestFit="1" customWidth="1"/>
    <col min="12057" max="12058" width="5.58203125" style="15" bestFit="1" customWidth="1"/>
    <col min="12059" max="12059" width="7.33203125" style="15" customWidth="1"/>
    <col min="12060" max="12060" width="6.58203125" style="15" customWidth="1"/>
    <col min="12061" max="12061" width="8.5" style="15" customWidth="1"/>
    <col min="12062" max="12062" width="7.25" style="15" customWidth="1"/>
    <col min="12063" max="12063" width="7.75" style="15" customWidth="1"/>
    <col min="12064" max="12064" width="6.5" style="15" customWidth="1"/>
    <col min="12065" max="12067" width="0" style="15" hidden="1" customWidth="1"/>
    <col min="12068" max="12288" width="8.08203125" style="15"/>
    <col min="12289" max="12289" width="2.58203125" style="15" customWidth="1"/>
    <col min="12290" max="12290" width="8.08203125" style="15"/>
    <col min="12291" max="12291" width="9" style="15" customWidth="1"/>
    <col min="12292" max="12292" width="5.08203125" style="15" bestFit="1" customWidth="1"/>
    <col min="12293" max="12294" width="5.58203125" style="15" bestFit="1" customWidth="1"/>
    <col min="12295" max="12295" width="8.75" style="15" bestFit="1" customWidth="1"/>
    <col min="12296" max="12296" width="5.08203125" style="15" bestFit="1" customWidth="1"/>
    <col min="12297" max="12298" width="5.58203125" style="15" bestFit="1" customWidth="1"/>
    <col min="12299" max="12299" width="10.5" style="15" customWidth="1"/>
    <col min="12300" max="12300" width="5.08203125" style="15" bestFit="1" customWidth="1"/>
    <col min="12301" max="12302" width="5.58203125" style="15" bestFit="1" customWidth="1"/>
    <col min="12303" max="12303" width="10.5" style="15" customWidth="1"/>
    <col min="12304" max="12304" width="5.08203125" style="15" bestFit="1" customWidth="1"/>
    <col min="12305" max="12306" width="5.58203125" style="15" bestFit="1" customWidth="1"/>
    <col min="12307" max="12307" width="10.5" style="15" customWidth="1"/>
    <col min="12308" max="12308" width="5.08203125" style="15" bestFit="1" customWidth="1"/>
    <col min="12309" max="12310" width="5.58203125" style="15" bestFit="1" customWidth="1"/>
    <col min="12311" max="12311" width="10.5" style="15" customWidth="1"/>
    <col min="12312" max="12312" width="5.08203125" style="15" bestFit="1" customWidth="1"/>
    <col min="12313" max="12314" width="5.58203125" style="15" bestFit="1" customWidth="1"/>
    <col min="12315" max="12315" width="7.33203125" style="15" customWidth="1"/>
    <col min="12316" max="12316" width="6.58203125" style="15" customWidth="1"/>
    <col min="12317" max="12317" width="8.5" style="15" customWidth="1"/>
    <col min="12318" max="12318" width="7.25" style="15" customWidth="1"/>
    <col min="12319" max="12319" width="7.75" style="15" customWidth="1"/>
    <col min="12320" max="12320" width="6.5" style="15" customWidth="1"/>
    <col min="12321" max="12323" width="0" style="15" hidden="1" customWidth="1"/>
    <col min="12324" max="12544" width="8.08203125" style="15"/>
    <col min="12545" max="12545" width="2.58203125" style="15" customWidth="1"/>
    <col min="12546" max="12546" width="8.08203125" style="15"/>
    <col min="12547" max="12547" width="9" style="15" customWidth="1"/>
    <col min="12548" max="12548" width="5.08203125" style="15" bestFit="1" customWidth="1"/>
    <col min="12549" max="12550" width="5.58203125" style="15" bestFit="1" customWidth="1"/>
    <col min="12551" max="12551" width="8.75" style="15" bestFit="1" customWidth="1"/>
    <col min="12552" max="12552" width="5.08203125" style="15" bestFit="1" customWidth="1"/>
    <col min="12553" max="12554" width="5.58203125" style="15" bestFit="1" customWidth="1"/>
    <col min="12555" max="12555" width="10.5" style="15" customWidth="1"/>
    <col min="12556" max="12556" width="5.08203125" style="15" bestFit="1" customWidth="1"/>
    <col min="12557" max="12558" width="5.58203125" style="15" bestFit="1" customWidth="1"/>
    <col min="12559" max="12559" width="10.5" style="15" customWidth="1"/>
    <col min="12560" max="12560" width="5.08203125" style="15" bestFit="1" customWidth="1"/>
    <col min="12561" max="12562" width="5.58203125" style="15" bestFit="1" customWidth="1"/>
    <col min="12563" max="12563" width="10.5" style="15" customWidth="1"/>
    <col min="12564" max="12564" width="5.08203125" style="15" bestFit="1" customWidth="1"/>
    <col min="12565" max="12566" width="5.58203125" style="15" bestFit="1" customWidth="1"/>
    <col min="12567" max="12567" width="10.5" style="15" customWidth="1"/>
    <col min="12568" max="12568" width="5.08203125" style="15" bestFit="1" customWidth="1"/>
    <col min="12569" max="12570" width="5.58203125" style="15" bestFit="1" customWidth="1"/>
    <col min="12571" max="12571" width="7.33203125" style="15" customWidth="1"/>
    <col min="12572" max="12572" width="6.58203125" style="15" customWidth="1"/>
    <col min="12573" max="12573" width="8.5" style="15" customWidth="1"/>
    <col min="12574" max="12574" width="7.25" style="15" customWidth="1"/>
    <col min="12575" max="12575" width="7.75" style="15" customWidth="1"/>
    <col min="12576" max="12576" width="6.5" style="15" customWidth="1"/>
    <col min="12577" max="12579" width="0" style="15" hidden="1" customWidth="1"/>
    <col min="12580" max="12800" width="8.08203125" style="15"/>
    <col min="12801" max="12801" width="2.58203125" style="15" customWidth="1"/>
    <col min="12802" max="12802" width="8.08203125" style="15"/>
    <col min="12803" max="12803" width="9" style="15" customWidth="1"/>
    <col min="12804" max="12804" width="5.08203125" style="15" bestFit="1" customWidth="1"/>
    <col min="12805" max="12806" width="5.58203125" style="15" bestFit="1" customWidth="1"/>
    <col min="12807" max="12807" width="8.75" style="15" bestFit="1" customWidth="1"/>
    <col min="12808" max="12808" width="5.08203125" style="15" bestFit="1" customWidth="1"/>
    <col min="12809" max="12810" width="5.58203125" style="15" bestFit="1" customWidth="1"/>
    <col min="12811" max="12811" width="10.5" style="15" customWidth="1"/>
    <col min="12812" max="12812" width="5.08203125" style="15" bestFit="1" customWidth="1"/>
    <col min="12813" max="12814" width="5.58203125" style="15" bestFit="1" customWidth="1"/>
    <col min="12815" max="12815" width="10.5" style="15" customWidth="1"/>
    <col min="12816" max="12816" width="5.08203125" style="15" bestFit="1" customWidth="1"/>
    <col min="12817" max="12818" width="5.58203125" style="15" bestFit="1" customWidth="1"/>
    <col min="12819" max="12819" width="10.5" style="15" customWidth="1"/>
    <col min="12820" max="12820" width="5.08203125" style="15" bestFit="1" customWidth="1"/>
    <col min="12821" max="12822" width="5.58203125" style="15" bestFit="1" customWidth="1"/>
    <col min="12823" max="12823" width="10.5" style="15" customWidth="1"/>
    <col min="12824" max="12824" width="5.08203125" style="15" bestFit="1" customWidth="1"/>
    <col min="12825" max="12826" width="5.58203125" style="15" bestFit="1" customWidth="1"/>
    <col min="12827" max="12827" width="7.33203125" style="15" customWidth="1"/>
    <col min="12828" max="12828" width="6.58203125" style="15" customWidth="1"/>
    <col min="12829" max="12829" width="8.5" style="15" customWidth="1"/>
    <col min="12830" max="12830" width="7.25" style="15" customWidth="1"/>
    <col min="12831" max="12831" width="7.75" style="15" customWidth="1"/>
    <col min="12832" max="12832" width="6.5" style="15" customWidth="1"/>
    <col min="12833" max="12835" width="0" style="15" hidden="1" customWidth="1"/>
    <col min="12836" max="13056" width="8.08203125" style="15"/>
    <col min="13057" max="13057" width="2.58203125" style="15" customWidth="1"/>
    <col min="13058" max="13058" width="8.08203125" style="15"/>
    <col min="13059" max="13059" width="9" style="15" customWidth="1"/>
    <col min="13060" max="13060" width="5.08203125" style="15" bestFit="1" customWidth="1"/>
    <col min="13061" max="13062" width="5.58203125" style="15" bestFit="1" customWidth="1"/>
    <col min="13063" max="13063" width="8.75" style="15" bestFit="1" customWidth="1"/>
    <col min="13064" max="13064" width="5.08203125" style="15" bestFit="1" customWidth="1"/>
    <col min="13065" max="13066" width="5.58203125" style="15" bestFit="1" customWidth="1"/>
    <col min="13067" max="13067" width="10.5" style="15" customWidth="1"/>
    <col min="13068" max="13068" width="5.08203125" style="15" bestFit="1" customWidth="1"/>
    <col min="13069" max="13070" width="5.58203125" style="15" bestFit="1" customWidth="1"/>
    <col min="13071" max="13071" width="10.5" style="15" customWidth="1"/>
    <col min="13072" max="13072" width="5.08203125" style="15" bestFit="1" customWidth="1"/>
    <col min="13073" max="13074" width="5.58203125" style="15" bestFit="1" customWidth="1"/>
    <col min="13075" max="13075" width="10.5" style="15" customWidth="1"/>
    <col min="13076" max="13076" width="5.08203125" style="15" bestFit="1" customWidth="1"/>
    <col min="13077" max="13078" width="5.58203125" style="15" bestFit="1" customWidth="1"/>
    <col min="13079" max="13079" width="10.5" style="15" customWidth="1"/>
    <col min="13080" max="13080" width="5.08203125" style="15" bestFit="1" customWidth="1"/>
    <col min="13081" max="13082" width="5.58203125" style="15" bestFit="1" customWidth="1"/>
    <col min="13083" max="13083" width="7.33203125" style="15" customWidth="1"/>
    <col min="13084" max="13084" width="6.58203125" style="15" customWidth="1"/>
    <col min="13085" max="13085" width="8.5" style="15" customWidth="1"/>
    <col min="13086" max="13086" width="7.25" style="15" customWidth="1"/>
    <col min="13087" max="13087" width="7.75" style="15" customWidth="1"/>
    <col min="13088" max="13088" width="6.5" style="15" customWidth="1"/>
    <col min="13089" max="13091" width="0" style="15" hidden="1" customWidth="1"/>
    <col min="13092" max="13312" width="8.08203125" style="15"/>
    <col min="13313" max="13313" width="2.58203125" style="15" customWidth="1"/>
    <col min="13314" max="13314" width="8.08203125" style="15"/>
    <col min="13315" max="13315" width="9" style="15" customWidth="1"/>
    <col min="13316" max="13316" width="5.08203125" style="15" bestFit="1" customWidth="1"/>
    <col min="13317" max="13318" width="5.58203125" style="15" bestFit="1" customWidth="1"/>
    <col min="13319" max="13319" width="8.75" style="15" bestFit="1" customWidth="1"/>
    <col min="13320" max="13320" width="5.08203125" style="15" bestFit="1" customWidth="1"/>
    <col min="13321" max="13322" width="5.58203125" style="15" bestFit="1" customWidth="1"/>
    <col min="13323" max="13323" width="10.5" style="15" customWidth="1"/>
    <col min="13324" max="13324" width="5.08203125" style="15" bestFit="1" customWidth="1"/>
    <col min="13325" max="13326" width="5.58203125" style="15" bestFit="1" customWidth="1"/>
    <col min="13327" max="13327" width="10.5" style="15" customWidth="1"/>
    <col min="13328" max="13328" width="5.08203125" style="15" bestFit="1" customWidth="1"/>
    <col min="13329" max="13330" width="5.58203125" style="15" bestFit="1" customWidth="1"/>
    <col min="13331" max="13331" width="10.5" style="15" customWidth="1"/>
    <col min="13332" max="13332" width="5.08203125" style="15" bestFit="1" customWidth="1"/>
    <col min="13333" max="13334" width="5.58203125" style="15" bestFit="1" customWidth="1"/>
    <col min="13335" max="13335" width="10.5" style="15" customWidth="1"/>
    <col min="13336" max="13336" width="5.08203125" style="15" bestFit="1" customWidth="1"/>
    <col min="13337" max="13338" width="5.58203125" style="15" bestFit="1" customWidth="1"/>
    <col min="13339" max="13339" width="7.33203125" style="15" customWidth="1"/>
    <col min="13340" max="13340" width="6.58203125" style="15" customWidth="1"/>
    <col min="13341" max="13341" width="8.5" style="15" customWidth="1"/>
    <col min="13342" max="13342" width="7.25" style="15" customWidth="1"/>
    <col min="13343" max="13343" width="7.75" style="15" customWidth="1"/>
    <col min="13344" max="13344" width="6.5" style="15" customWidth="1"/>
    <col min="13345" max="13347" width="0" style="15" hidden="1" customWidth="1"/>
    <col min="13348" max="13568" width="8.08203125" style="15"/>
    <col min="13569" max="13569" width="2.58203125" style="15" customWidth="1"/>
    <col min="13570" max="13570" width="8.08203125" style="15"/>
    <col min="13571" max="13571" width="9" style="15" customWidth="1"/>
    <col min="13572" max="13572" width="5.08203125" style="15" bestFit="1" customWidth="1"/>
    <col min="13573" max="13574" width="5.58203125" style="15" bestFit="1" customWidth="1"/>
    <col min="13575" max="13575" width="8.75" style="15" bestFit="1" customWidth="1"/>
    <col min="13576" max="13576" width="5.08203125" style="15" bestFit="1" customWidth="1"/>
    <col min="13577" max="13578" width="5.58203125" style="15" bestFit="1" customWidth="1"/>
    <col min="13579" max="13579" width="10.5" style="15" customWidth="1"/>
    <col min="13580" max="13580" width="5.08203125" style="15" bestFit="1" customWidth="1"/>
    <col min="13581" max="13582" width="5.58203125" style="15" bestFit="1" customWidth="1"/>
    <col min="13583" max="13583" width="10.5" style="15" customWidth="1"/>
    <col min="13584" max="13584" width="5.08203125" style="15" bestFit="1" customWidth="1"/>
    <col min="13585" max="13586" width="5.58203125" style="15" bestFit="1" customWidth="1"/>
    <col min="13587" max="13587" width="10.5" style="15" customWidth="1"/>
    <col min="13588" max="13588" width="5.08203125" style="15" bestFit="1" customWidth="1"/>
    <col min="13589" max="13590" width="5.58203125" style="15" bestFit="1" customWidth="1"/>
    <col min="13591" max="13591" width="10.5" style="15" customWidth="1"/>
    <col min="13592" max="13592" width="5.08203125" style="15" bestFit="1" customWidth="1"/>
    <col min="13593" max="13594" width="5.58203125" style="15" bestFit="1" customWidth="1"/>
    <col min="13595" max="13595" width="7.33203125" style="15" customWidth="1"/>
    <col min="13596" max="13596" width="6.58203125" style="15" customWidth="1"/>
    <col min="13597" max="13597" width="8.5" style="15" customWidth="1"/>
    <col min="13598" max="13598" width="7.25" style="15" customWidth="1"/>
    <col min="13599" max="13599" width="7.75" style="15" customWidth="1"/>
    <col min="13600" max="13600" width="6.5" style="15" customWidth="1"/>
    <col min="13601" max="13603" width="0" style="15" hidden="1" customWidth="1"/>
    <col min="13604" max="13824" width="8.08203125" style="15"/>
    <col min="13825" max="13825" width="2.58203125" style="15" customWidth="1"/>
    <col min="13826" max="13826" width="8.08203125" style="15"/>
    <col min="13827" max="13827" width="9" style="15" customWidth="1"/>
    <col min="13828" max="13828" width="5.08203125" style="15" bestFit="1" customWidth="1"/>
    <col min="13829" max="13830" width="5.58203125" style="15" bestFit="1" customWidth="1"/>
    <col min="13831" max="13831" width="8.75" style="15" bestFit="1" customWidth="1"/>
    <col min="13832" max="13832" width="5.08203125" style="15" bestFit="1" customWidth="1"/>
    <col min="13833" max="13834" width="5.58203125" style="15" bestFit="1" customWidth="1"/>
    <col min="13835" max="13835" width="10.5" style="15" customWidth="1"/>
    <col min="13836" max="13836" width="5.08203125" style="15" bestFit="1" customWidth="1"/>
    <col min="13837" max="13838" width="5.58203125" style="15" bestFit="1" customWidth="1"/>
    <col min="13839" max="13839" width="10.5" style="15" customWidth="1"/>
    <col min="13840" max="13840" width="5.08203125" style="15" bestFit="1" customWidth="1"/>
    <col min="13841" max="13842" width="5.58203125" style="15" bestFit="1" customWidth="1"/>
    <col min="13843" max="13843" width="10.5" style="15" customWidth="1"/>
    <col min="13844" max="13844" width="5.08203125" style="15" bestFit="1" customWidth="1"/>
    <col min="13845" max="13846" width="5.58203125" style="15" bestFit="1" customWidth="1"/>
    <col min="13847" max="13847" width="10.5" style="15" customWidth="1"/>
    <col min="13848" max="13848" width="5.08203125" style="15" bestFit="1" customWidth="1"/>
    <col min="13849" max="13850" width="5.58203125" style="15" bestFit="1" customWidth="1"/>
    <col min="13851" max="13851" width="7.33203125" style="15" customWidth="1"/>
    <col min="13852" max="13852" width="6.58203125" style="15" customWidth="1"/>
    <col min="13853" max="13853" width="8.5" style="15" customWidth="1"/>
    <col min="13854" max="13854" width="7.25" style="15" customWidth="1"/>
    <col min="13855" max="13855" width="7.75" style="15" customWidth="1"/>
    <col min="13856" max="13856" width="6.5" style="15" customWidth="1"/>
    <col min="13857" max="13859" width="0" style="15" hidden="1" customWidth="1"/>
    <col min="13860" max="14080" width="8.08203125" style="15"/>
    <col min="14081" max="14081" width="2.58203125" style="15" customWidth="1"/>
    <col min="14082" max="14082" width="8.08203125" style="15"/>
    <col min="14083" max="14083" width="9" style="15" customWidth="1"/>
    <col min="14084" max="14084" width="5.08203125" style="15" bestFit="1" customWidth="1"/>
    <col min="14085" max="14086" width="5.58203125" style="15" bestFit="1" customWidth="1"/>
    <col min="14087" max="14087" width="8.75" style="15" bestFit="1" customWidth="1"/>
    <col min="14088" max="14088" width="5.08203125" style="15" bestFit="1" customWidth="1"/>
    <col min="14089" max="14090" width="5.58203125" style="15" bestFit="1" customWidth="1"/>
    <col min="14091" max="14091" width="10.5" style="15" customWidth="1"/>
    <col min="14092" max="14092" width="5.08203125" style="15" bestFit="1" customWidth="1"/>
    <col min="14093" max="14094" width="5.58203125" style="15" bestFit="1" customWidth="1"/>
    <col min="14095" max="14095" width="10.5" style="15" customWidth="1"/>
    <col min="14096" max="14096" width="5.08203125" style="15" bestFit="1" customWidth="1"/>
    <col min="14097" max="14098" width="5.58203125" style="15" bestFit="1" customWidth="1"/>
    <col min="14099" max="14099" width="10.5" style="15" customWidth="1"/>
    <col min="14100" max="14100" width="5.08203125" style="15" bestFit="1" customWidth="1"/>
    <col min="14101" max="14102" width="5.58203125" style="15" bestFit="1" customWidth="1"/>
    <col min="14103" max="14103" width="10.5" style="15" customWidth="1"/>
    <col min="14104" max="14104" width="5.08203125" style="15" bestFit="1" customWidth="1"/>
    <col min="14105" max="14106" width="5.58203125" style="15" bestFit="1" customWidth="1"/>
    <col min="14107" max="14107" width="7.33203125" style="15" customWidth="1"/>
    <col min="14108" max="14108" width="6.58203125" style="15" customWidth="1"/>
    <col min="14109" max="14109" width="8.5" style="15" customWidth="1"/>
    <col min="14110" max="14110" width="7.25" style="15" customWidth="1"/>
    <col min="14111" max="14111" width="7.75" style="15" customWidth="1"/>
    <col min="14112" max="14112" width="6.5" style="15" customWidth="1"/>
    <col min="14113" max="14115" width="0" style="15" hidden="1" customWidth="1"/>
    <col min="14116" max="14336" width="8.08203125" style="15"/>
    <col min="14337" max="14337" width="2.58203125" style="15" customWidth="1"/>
    <col min="14338" max="14338" width="8.08203125" style="15"/>
    <col min="14339" max="14339" width="9" style="15" customWidth="1"/>
    <col min="14340" max="14340" width="5.08203125" style="15" bestFit="1" customWidth="1"/>
    <col min="14341" max="14342" width="5.58203125" style="15" bestFit="1" customWidth="1"/>
    <col min="14343" max="14343" width="8.75" style="15" bestFit="1" customWidth="1"/>
    <col min="14344" max="14344" width="5.08203125" style="15" bestFit="1" customWidth="1"/>
    <col min="14345" max="14346" width="5.58203125" style="15" bestFit="1" customWidth="1"/>
    <col min="14347" max="14347" width="10.5" style="15" customWidth="1"/>
    <col min="14348" max="14348" width="5.08203125" style="15" bestFit="1" customWidth="1"/>
    <col min="14349" max="14350" width="5.58203125" style="15" bestFit="1" customWidth="1"/>
    <col min="14351" max="14351" width="10.5" style="15" customWidth="1"/>
    <col min="14352" max="14352" width="5.08203125" style="15" bestFit="1" customWidth="1"/>
    <col min="14353" max="14354" width="5.58203125" style="15" bestFit="1" customWidth="1"/>
    <col min="14355" max="14355" width="10.5" style="15" customWidth="1"/>
    <col min="14356" max="14356" width="5.08203125" style="15" bestFit="1" customWidth="1"/>
    <col min="14357" max="14358" width="5.58203125" style="15" bestFit="1" customWidth="1"/>
    <col min="14359" max="14359" width="10.5" style="15" customWidth="1"/>
    <col min="14360" max="14360" width="5.08203125" style="15" bestFit="1" customWidth="1"/>
    <col min="14361" max="14362" width="5.58203125" style="15" bestFit="1" customWidth="1"/>
    <col min="14363" max="14363" width="7.33203125" style="15" customWidth="1"/>
    <col min="14364" max="14364" width="6.58203125" style="15" customWidth="1"/>
    <col min="14365" max="14365" width="8.5" style="15" customWidth="1"/>
    <col min="14366" max="14366" width="7.25" style="15" customWidth="1"/>
    <col min="14367" max="14367" width="7.75" style="15" customWidth="1"/>
    <col min="14368" max="14368" width="6.5" style="15" customWidth="1"/>
    <col min="14369" max="14371" width="0" style="15" hidden="1" customWidth="1"/>
    <col min="14372" max="14592" width="8.08203125" style="15"/>
    <col min="14593" max="14593" width="2.58203125" style="15" customWidth="1"/>
    <col min="14594" max="14594" width="8.08203125" style="15"/>
    <col min="14595" max="14595" width="9" style="15" customWidth="1"/>
    <col min="14596" max="14596" width="5.08203125" style="15" bestFit="1" customWidth="1"/>
    <col min="14597" max="14598" width="5.58203125" style="15" bestFit="1" customWidth="1"/>
    <col min="14599" max="14599" width="8.75" style="15" bestFit="1" customWidth="1"/>
    <col min="14600" max="14600" width="5.08203125" style="15" bestFit="1" customWidth="1"/>
    <col min="14601" max="14602" width="5.58203125" style="15" bestFit="1" customWidth="1"/>
    <col min="14603" max="14603" width="10.5" style="15" customWidth="1"/>
    <col min="14604" max="14604" width="5.08203125" style="15" bestFit="1" customWidth="1"/>
    <col min="14605" max="14606" width="5.58203125" style="15" bestFit="1" customWidth="1"/>
    <col min="14607" max="14607" width="10.5" style="15" customWidth="1"/>
    <col min="14608" max="14608" width="5.08203125" style="15" bestFit="1" customWidth="1"/>
    <col min="14609" max="14610" width="5.58203125" style="15" bestFit="1" customWidth="1"/>
    <col min="14611" max="14611" width="10.5" style="15" customWidth="1"/>
    <col min="14612" max="14612" width="5.08203125" style="15" bestFit="1" customWidth="1"/>
    <col min="14613" max="14614" width="5.58203125" style="15" bestFit="1" customWidth="1"/>
    <col min="14615" max="14615" width="10.5" style="15" customWidth="1"/>
    <col min="14616" max="14616" width="5.08203125" style="15" bestFit="1" customWidth="1"/>
    <col min="14617" max="14618" width="5.58203125" style="15" bestFit="1" customWidth="1"/>
    <col min="14619" max="14619" width="7.33203125" style="15" customWidth="1"/>
    <col min="14620" max="14620" width="6.58203125" style="15" customWidth="1"/>
    <col min="14621" max="14621" width="8.5" style="15" customWidth="1"/>
    <col min="14622" max="14622" width="7.25" style="15" customWidth="1"/>
    <col min="14623" max="14623" width="7.75" style="15" customWidth="1"/>
    <col min="14624" max="14624" width="6.5" style="15" customWidth="1"/>
    <col min="14625" max="14627" width="0" style="15" hidden="1" customWidth="1"/>
    <col min="14628" max="14848" width="8.08203125" style="15"/>
    <col min="14849" max="14849" width="2.58203125" style="15" customWidth="1"/>
    <col min="14850" max="14850" width="8.08203125" style="15"/>
    <col min="14851" max="14851" width="9" style="15" customWidth="1"/>
    <col min="14852" max="14852" width="5.08203125" style="15" bestFit="1" customWidth="1"/>
    <col min="14853" max="14854" width="5.58203125" style="15" bestFit="1" customWidth="1"/>
    <col min="14855" max="14855" width="8.75" style="15" bestFit="1" customWidth="1"/>
    <col min="14856" max="14856" width="5.08203125" style="15" bestFit="1" customWidth="1"/>
    <col min="14857" max="14858" width="5.58203125" style="15" bestFit="1" customWidth="1"/>
    <col min="14859" max="14859" width="10.5" style="15" customWidth="1"/>
    <col min="14860" max="14860" width="5.08203125" style="15" bestFit="1" customWidth="1"/>
    <col min="14861" max="14862" width="5.58203125" style="15" bestFit="1" customWidth="1"/>
    <col min="14863" max="14863" width="10.5" style="15" customWidth="1"/>
    <col min="14864" max="14864" width="5.08203125" style="15" bestFit="1" customWidth="1"/>
    <col min="14865" max="14866" width="5.58203125" style="15" bestFit="1" customWidth="1"/>
    <col min="14867" max="14867" width="10.5" style="15" customWidth="1"/>
    <col min="14868" max="14868" width="5.08203125" style="15" bestFit="1" customWidth="1"/>
    <col min="14869" max="14870" width="5.58203125" style="15" bestFit="1" customWidth="1"/>
    <col min="14871" max="14871" width="10.5" style="15" customWidth="1"/>
    <col min="14872" max="14872" width="5.08203125" style="15" bestFit="1" customWidth="1"/>
    <col min="14873" max="14874" width="5.58203125" style="15" bestFit="1" customWidth="1"/>
    <col min="14875" max="14875" width="7.33203125" style="15" customWidth="1"/>
    <col min="14876" max="14876" width="6.58203125" style="15" customWidth="1"/>
    <col min="14877" max="14877" width="8.5" style="15" customWidth="1"/>
    <col min="14878" max="14878" width="7.25" style="15" customWidth="1"/>
    <col min="14879" max="14879" width="7.75" style="15" customWidth="1"/>
    <col min="14880" max="14880" width="6.5" style="15" customWidth="1"/>
    <col min="14881" max="14883" width="0" style="15" hidden="1" customWidth="1"/>
    <col min="14884" max="15104" width="8.08203125" style="15"/>
    <col min="15105" max="15105" width="2.58203125" style="15" customWidth="1"/>
    <col min="15106" max="15106" width="8.08203125" style="15"/>
    <col min="15107" max="15107" width="9" style="15" customWidth="1"/>
    <col min="15108" max="15108" width="5.08203125" style="15" bestFit="1" customWidth="1"/>
    <col min="15109" max="15110" width="5.58203125" style="15" bestFit="1" customWidth="1"/>
    <col min="15111" max="15111" width="8.75" style="15" bestFit="1" customWidth="1"/>
    <col min="15112" max="15112" width="5.08203125" style="15" bestFit="1" customWidth="1"/>
    <col min="15113" max="15114" width="5.58203125" style="15" bestFit="1" customWidth="1"/>
    <col min="15115" max="15115" width="10.5" style="15" customWidth="1"/>
    <col min="15116" max="15116" width="5.08203125" style="15" bestFit="1" customWidth="1"/>
    <col min="15117" max="15118" width="5.58203125" style="15" bestFit="1" customWidth="1"/>
    <col min="15119" max="15119" width="10.5" style="15" customWidth="1"/>
    <col min="15120" max="15120" width="5.08203125" style="15" bestFit="1" customWidth="1"/>
    <col min="15121" max="15122" width="5.58203125" style="15" bestFit="1" customWidth="1"/>
    <col min="15123" max="15123" width="10.5" style="15" customWidth="1"/>
    <col min="15124" max="15124" width="5.08203125" style="15" bestFit="1" customWidth="1"/>
    <col min="15125" max="15126" width="5.58203125" style="15" bestFit="1" customWidth="1"/>
    <col min="15127" max="15127" width="10.5" style="15" customWidth="1"/>
    <col min="15128" max="15128" width="5.08203125" style="15" bestFit="1" customWidth="1"/>
    <col min="15129" max="15130" width="5.58203125" style="15" bestFit="1" customWidth="1"/>
    <col min="15131" max="15131" width="7.33203125" style="15" customWidth="1"/>
    <col min="15132" max="15132" width="6.58203125" style="15" customWidth="1"/>
    <col min="15133" max="15133" width="8.5" style="15" customWidth="1"/>
    <col min="15134" max="15134" width="7.25" style="15" customWidth="1"/>
    <col min="15135" max="15135" width="7.75" style="15" customWidth="1"/>
    <col min="15136" max="15136" width="6.5" style="15" customWidth="1"/>
    <col min="15137" max="15139" width="0" style="15" hidden="1" customWidth="1"/>
    <col min="15140" max="15360" width="8.08203125" style="15"/>
    <col min="15361" max="15361" width="2.58203125" style="15" customWidth="1"/>
    <col min="15362" max="15362" width="8.08203125" style="15"/>
    <col min="15363" max="15363" width="9" style="15" customWidth="1"/>
    <col min="15364" max="15364" width="5.08203125" style="15" bestFit="1" customWidth="1"/>
    <col min="15365" max="15366" width="5.58203125" style="15" bestFit="1" customWidth="1"/>
    <col min="15367" max="15367" width="8.75" style="15" bestFit="1" customWidth="1"/>
    <col min="15368" max="15368" width="5.08203125" style="15" bestFit="1" customWidth="1"/>
    <col min="15369" max="15370" width="5.58203125" style="15" bestFit="1" customWidth="1"/>
    <col min="15371" max="15371" width="10.5" style="15" customWidth="1"/>
    <col min="15372" max="15372" width="5.08203125" style="15" bestFit="1" customWidth="1"/>
    <col min="15373" max="15374" width="5.58203125" style="15" bestFit="1" customWidth="1"/>
    <col min="15375" max="15375" width="10.5" style="15" customWidth="1"/>
    <col min="15376" max="15376" width="5.08203125" style="15" bestFit="1" customWidth="1"/>
    <col min="15377" max="15378" width="5.58203125" style="15" bestFit="1" customWidth="1"/>
    <col min="15379" max="15379" width="10.5" style="15" customWidth="1"/>
    <col min="15380" max="15380" width="5.08203125" style="15" bestFit="1" customWidth="1"/>
    <col min="15381" max="15382" width="5.58203125" style="15" bestFit="1" customWidth="1"/>
    <col min="15383" max="15383" width="10.5" style="15" customWidth="1"/>
    <col min="15384" max="15384" width="5.08203125" style="15" bestFit="1" customWidth="1"/>
    <col min="15385" max="15386" width="5.58203125" style="15" bestFit="1" customWidth="1"/>
    <col min="15387" max="15387" width="7.33203125" style="15" customWidth="1"/>
    <col min="15388" max="15388" width="6.58203125" style="15" customWidth="1"/>
    <col min="15389" max="15389" width="8.5" style="15" customWidth="1"/>
    <col min="15390" max="15390" width="7.25" style="15" customWidth="1"/>
    <col min="15391" max="15391" width="7.75" style="15" customWidth="1"/>
    <col min="15392" max="15392" width="6.5" style="15" customWidth="1"/>
    <col min="15393" max="15395" width="0" style="15" hidden="1" customWidth="1"/>
    <col min="15396" max="15616" width="8.08203125" style="15"/>
    <col min="15617" max="15617" width="2.58203125" style="15" customWidth="1"/>
    <col min="15618" max="15618" width="8.08203125" style="15"/>
    <col min="15619" max="15619" width="9" style="15" customWidth="1"/>
    <col min="15620" max="15620" width="5.08203125" style="15" bestFit="1" customWidth="1"/>
    <col min="15621" max="15622" width="5.58203125" style="15" bestFit="1" customWidth="1"/>
    <col min="15623" max="15623" width="8.75" style="15" bestFit="1" customWidth="1"/>
    <col min="15624" max="15624" width="5.08203125" style="15" bestFit="1" customWidth="1"/>
    <col min="15625" max="15626" width="5.58203125" style="15" bestFit="1" customWidth="1"/>
    <col min="15627" max="15627" width="10.5" style="15" customWidth="1"/>
    <col min="15628" max="15628" width="5.08203125" style="15" bestFit="1" customWidth="1"/>
    <col min="15629" max="15630" width="5.58203125" style="15" bestFit="1" customWidth="1"/>
    <col min="15631" max="15631" width="10.5" style="15" customWidth="1"/>
    <col min="15632" max="15632" width="5.08203125" style="15" bestFit="1" customWidth="1"/>
    <col min="15633" max="15634" width="5.58203125" style="15" bestFit="1" customWidth="1"/>
    <col min="15635" max="15635" width="10.5" style="15" customWidth="1"/>
    <col min="15636" max="15636" width="5.08203125" style="15" bestFit="1" customWidth="1"/>
    <col min="15637" max="15638" width="5.58203125" style="15" bestFit="1" customWidth="1"/>
    <col min="15639" max="15639" width="10.5" style="15" customWidth="1"/>
    <col min="15640" max="15640" width="5.08203125" style="15" bestFit="1" customWidth="1"/>
    <col min="15641" max="15642" width="5.58203125" style="15" bestFit="1" customWidth="1"/>
    <col min="15643" max="15643" width="7.33203125" style="15" customWidth="1"/>
    <col min="15644" max="15644" width="6.58203125" style="15" customWidth="1"/>
    <col min="15645" max="15645" width="8.5" style="15" customWidth="1"/>
    <col min="15646" max="15646" width="7.25" style="15" customWidth="1"/>
    <col min="15647" max="15647" width="7.75" style="15" customWidth="1"/>
    <col min="15648" max="15648" width="6.5" style="15" customWidth="1"/>
    <col min="15649" max="15651" width="0" style="15" hidden="1" customWidth="1"/>
    <col min="15652" max="15872" width="8.08203125" style="15"/>
    <col min="15873" max="15873" width="2.58203125" style="15" customWidth="1"/>
    <col min="15874" max="15874" width="8.08203125" style="15"/>
    <col min="15875" max="15875" width="9" style="15" customWidth="1"/>
    <col min="15876" max="15876" width="5.08203125" style="15" bestFit="1" customWidth="1"/>
    <col min="15877" max="15878" width="5.58203125" style="15" bestFit="1" customWidth="1"/>
    <col min="15879" max="15879" width="8.75" style="15" bestFit="1" customWidth="1"/>
    <col min="15880" max="15880" width="5.08203125" style="15" bestFit="1" customWidth="1"/>
    <col min="15881" max="15882" width="5.58203125" style="15" bestFit="1" customWidth="1"/>
    <col min="15883" max="15883" width="10.5" style="15" customWidth="1"/>
    <col min="15884" max="15884" width="5.08203125" style="15" bestFit="1" customWidth="1"/>
    <col min="15885" max="15886" width="5.58203125" style="15" bestFit="1" customWidth="1"/>
    <col min="15887" max="15887" width="10.5" style="15" customWidth="1"/>
    <col min="15888" max="15888" width="5.08203125" style="15" bestFit="1" customWidth="1"/>
    <col min="15889" max="15890" width="5.58203125" style="15" bestFit="1" customWidth="1"/>
    <col min="15891" max="15891" width="10.5" style="15" customWidth="1"/>
    <col min="15892" max="15892" width="5.08203125" style="15" bestFit="1" customWidth="1"/>
    <col min="15893" max="15894" width="5.58203125" style="15" bestFit="1" customWidth="1"/>
    <col min="15895" max="15895" width="10.5" style="15" customWidth="1"/>
    <col min="15896" max="15896" width="5.08203125" style="15" bestFit="1" customWidth="1"/>
    <col min="15897" max="15898" width="5.58203125" style="15" bestFit="1" customWidth="1"/>
    <col min="15899" max="15899" width="7.33203125" style="15" customWidth="1"/>
    <col min="15900" max="15900" width="6.58203125" style="15" customWidth="1"/>
    <col min="15901" max="15901" width="8.5" style="15" customWidth="1"/>
    <col min="15902" max="15902" width="7.25" style="15" customWidth="1"/>
    <col min="15903" max="15903" width="7.75" style="15" customWidth="1"/>
    <col min="15904" max="15904" width="6.5" style="15" customWidth="1"/>
    <col min="15905" max="15907" width="0" style="15" hidden="1" customWidth="1"/>
    <col min="15908" max="16128" width="8.08203125" style="15"/>
    <col min="16129" max="16129" width="2.58203125" style="15" customWidth="1"/>
    <col min="16130" max="16130" width="8.08203125" style="15"/>
    <col min="16131" max="16131" width="9" style="15" customWidth="1"/>
    <col min="16132" max="16132" width="5.08203125" style="15" bestFit="1" customWidth="1"/>
    <col min="16133" max="16134" width="5.58203125" style="15" bestFit="1" customWidth="1"/>
    <col min="16135" max="16135" width="8.75" style="15" bestFit="1" customWidth="1"/>
    <col min="16136" max="16136" width="5.08203125" style="15" bestFit="1" customWidth="1"/>
    <col min="16137" max="16138" width="5.58203125" style="15" bestFit="1" customWidth="1"/>
    <col min="16139" max="16139" width="10.5" style="15" customWidth="1"/>
    <col min="16140" max="16140" width="5.08203125" style="15" bestFit="1" customWidth="1"/>
    <col min="16141" max="16142" width="5.58203125" style="15" bestFit="1" customWidth="1"/>
    <col min="16143" max="16143" width="10.5" style="15" customWidth="1"/>
    <col min="16144" max="16144" width="5.08203125" style="15" bestFit="1" customWidth="1"/>
    <col min="16145" max="16146" width="5.58203125" style="15" bestFit="1" customWidth="1"/>
    <col min="16147" max="16147" width="10.5" style="15" customWidth="1"/>
    <col min="16148" max="16148" width="5.08203125" style="15" bestFit="1" customWidth="1"/>
    <col min="16149" max="16150" width="5.58203125" style="15" bestFit="1" customWidth="1"/>
    <col min="16151" max="16151" width="10.5" style="15" customWidth="1"/>
    <col min="16152" max="16152" width="5.08203125" style="15" bestFit="1" customWidth="1"/>
    <col min="16153" max="16154" width="5.58203125" style="15" bestFit="1" customWidth="1"/>
    <col min="16155" max="16155" width="7.33203125" style="15" customWidth="1"/>
    <col min="16156" max="16156" width="6.58203125" style="15" customWidth="1"/>
    <col min="16157" max="16157" width="8.5" style="15" customWidth="1"/>
    <col min="16158" max="16158" width="7.25" style="15" customWidth="1"/>
    <col min="16159" max="16159" width="7.75" style="15" customWidth="1"/>
    <col min="16160" max="16160" width="6.5" style="15" customWidth="1"/>
    <col min="16161" max="16163" width="0" style="15" hidden="1" customWidth="1"/>
    <col min="16164" max="16384" width="8.08203125" style="15"/>
  </cols>
  <sheetData>
    <row r="2" spans="1:35" ht="12" customHeight="1" x14ac:dyDescent="0.55000000000000004">
      <c r="A2" s="16"/>
      <c r="B2" s="17"/>
      <c r="C2" s="17"/>
      <c r="D2" s="115" t="s">
        <v>61</v>
      </c>
      <c r="E2" s="116"/>
      <c r="F2" s="117"/>
      <c r="G2" s="18" t="s">
        <v>57</v>
      </c>
      <c r="H2" s="115" t="s">
        <v>61</v>
      </c>
      <c r="I2" s="116"/>
      <c r="J2" s="117"/>
      <c r="K2" s="18" t="s">
        <v>2</v>
      </c>
      <c r="L2" s="115" t="s">
        <v>63</v>
      </c>
      <c r="M2" s="116"/>
      <c r="N2" s="117"/>
      <c r="O2" s="19" t="s">
        <v>3</v>
      </c>
      <c r="P2" s="115" t="s">
        <v>65</v>
      </c>
      <c r="Q2" s="116"/>
      <c r="R2" s="117"/>
      <c r="S2" s="18" t="s">
        <v>4</v>
      </c>
      <c r="T2" s="115" t="s">
        <v>67</v>
      </c>
      <c r="U2" s="116"/>
      <c r="V2" s="117"/>
      <c r="W2" s="18" t="s">
        <v>5</v>
      </c>
      <c r="X2" s="115" t="s">
        <v>69</v>
      </c>
      <c r="Y2" s="116"/>
      <c r="Z2" s="117"/>
      <c r="AA2" s="108" t="s">
        <v>6</v>
      </c>
      <c r="AB2" s="109"/>
      <c r="AC2" s="19" t="s">
        <v>7</v>
      </c>
      <c r="AD2" s="94" t="s">
        <v>8</v>
      </c>
      <c r="AE2" s="20"/>
      <c r="AF2" s="21"/>
    </row>
    <row r="3" spans="1:35" ht="12" customHeight="1" x14ac:dyDescent="0.55000000000000004">
      <c r="A3" s="23"/>
      <c r="D3" s="110" t="s">
        <v>9</v>
      </c>
      <c r="E3" s="111"/>
      <c r="F3" s="112"/>
      <c r="G3" s="24" t="s">
        <v>61</v>
      </c>
      <c r="H3" s="110" t="s">
        <v>10</v>
      </c>
      <c r="I3" s="111"/>
      <c r="J3" s="112"/>
      <c r="K3" s="24" t="s">
        <v>63</v>
      </c>
      <c r="L3" s="110" t="s">
        <v>11</v>
      </c>
      <c r="M3" s="111"/>
      <c r="N3" s="112"/>
      <c r="O3" s="25" t="s">
        <v>65</v>
      </c>
      <c r="P3" s="110" t="s">
        <v>12</v>
      </c>
      <c r="Q3" s="111"/>
      <c r="R3" s="112"/>
      <c r="S3" s="24" t="s">
        <v>67</v>
      </c>
      <c r="T3" s="110" t="s">
        <v>13</v>
      </c>
      <c r="U3" s="111"/>
      <c r="V3" s="112"/>
      <c r="W3" s="24" t="s">
        <v>69</v>
      </c>
      <c r="X3" s="110" t="s">
        <v>14</v>
      </c>
      <c r="Y3" s="111"/>
      <c r="Z3" s="112"/>
      <c r="AA3" s="113" t="s">
        <v>71</v>
      </c>
      <c r="AB3" s="114"/>
      <c r="AC3" s="6"/>
      <c r="AD3" s="27" t="s">
        <v>15</v>
      </c>
      <c r="AE3" s="28"/>
      <c r="AF3" s="29"/>
    </row>
    <row r="4" spans="1:35" ht="19.5" customHeight="1" x14ac:dyDescent="0.55000000000000004">
      <c r="A4" s="23"/>
      <c r="D4" s="30" t="s">
        <v>16</v>
      </c>
      <c r="E4" s="31" t="s">
        <v>17</v>
      </c>
      <c r="F4" s="32" t="s">
        <v>18</v>
      </c>
      <c r="G4" s="30" t="s">
        <v>62</v>
      </c>
      <c r="H4" s="30" t="s">
        <v>16</v>
      </c>
      <c r="I4" s="31" t="s">
        <v>17</v>
      </c>
      <c r="J4" s="32" t="s">
        <v>18</v>
      </c>
      <c r="K4" s="30" t="s">
        <v>64</v>
      </c>
      <c r="L4" s="30" t="s">
        <v>16</v>
      </c>
      <c r="M4" s="31" t="s">
        <v>17</v>
      </c>
      <c r="N4" s="32" t="s">
        <v>18</v>
      </c>
      <c r="O4" s="26" t="s">
        <v>66</v>
      </c>
      <c r="P4" s="30" t="s">
        <v>16</v>
      </c>
      <c r="Q4" s="31" t="s">
        <v>17</v>
      </c>
      <c r="R4" s="32" t="s">
        <v>18</v>
      </c>
      <c r="S4" s="30" t="s">
        <v>68</v>
      </c>
      <c r="T4" s="30" t="s">
        <v>16</v>
      </c>
      <c r="U4" s="31" t="s">
        <v>17</v>
      </c>
      <c r="V4" s="32" t="s">
        <v>18</v>
      </c>
      <c r="W4" s="30" t="s">
        <v>70</v>
      </c>
      <c r="X4" s="30" t="s">
        <v>16</v>
      </c>
      <c r="Y4" s="31" t="s">
        <v>17</v>
      </c>
      <c r="Z4" s="32" t="s">
        <v>18</v>
      </c>
      <c r="AA4" s="33" t="s">
        <v>16</v>
      </c>
      <c r="AB4" s="33" t="s">
        <v>21</v>
      </c>
      <c r="AC4" s="33" t="s">
        <v>22</v>
      </c>
      <c r="AD4" s="33" t="s">
        <v>23</v>
      </c>
      <c r="AE4" s="33" t="s">
        <v>16</v>
      </c>
      <c r="AF4" s="33" t="s">
        <v>21</v>
      </c>
    </row>
    <row r="5" spans="1:35" ht="16.5" customHeight="1" x14ac:dyDescent="0.55000000000000004">
      <c r="A5" s="34" t="s">
        <v>24</v>
      </c>
      <c r="B5" s="20"/>
      <c r="C5" s="35"/>
      <c r="D5" s="36"/>
      <c r="E5" s="37"/>
      <c r="F5" s="37"/>
      <c r="G5" s="38"/>
      <c r="H5" s="36"/>
      <c r="I5" s="37"/>
      <c r="J5" s="37"/>
      <c r="K5" s="26" t="s">
        <v>24</v>
      </c>
      <c r="L5" s="36"/>
      <c r="M5" s="37"/>
      <c r="N5" s="37"/>
      <c r="O5" s="26" t="s">
        <v>24</v>
      </c>
      <c r="P5" s="36"/>
      <c r="Q5" s="37"/>
      <c r="R5" s="37"/>
      <c r="S5" s="30" t="s">
        <v>24</v>
      </c>
      <c r="T5" s="36"/>
      <c r="U5" s="37"/>
      <c r="V5" s="37"/>
      <c r="W5" s="30" t="s">
        <v>24</v>
      </c>
      <c r="X5" s="36"/>
      <c r="Y5" s="37"/>
      <c r="Z5" s="37"/>
      <c r="AA5" s="36"/>
      <c r="AB5" s="35"/>
      <c r="AC5" s="39"/>
      <c r="AD5" s="36"/>
      <c r="AE5" s="36"/>
      <c r="AF5" s="29"/>
      <c r="AH5" s="22" t="s">
        <v>25</v>
      </c>
    </row>
    <row r="6" spans="1:35" ht="16.5" customHeight="1" x14ac:dyDescent="0.55000000000000004">
      <c r="A6" s="6"/>
      <c r="B6" s="7" t="s">
        <v>26</v>
      </c>
      <c r="C6" s="35"/>
      <c r="D6" s="9">
        <v>9000</v>
      </c>
      <c r="E6" s="40">
        <f>D6/D21</f>
        <v>0.9</v>
      </c>
      <c r="F6" s="40">
        <f t="shared" ref="F6:F11" si="0">D6/($D$22+$D$27)</f>
        <v>0.9</v>
      </c>
      <c r="G6" s="1"/>
      <c r="H6" s="9">
        <f t="shared" ref="H6:H11" si="1">D6</f>
        <v>9000</v>
      </c>
      <c r="I6" s="40">
        <f>H6/H21</f>
        <v>0.9</v>
      </c>
      <c r="J6" s="40">
        <f>H6/($H$22+$H$27)</f>
        <v>0.78260869565217395</v>
      </c>
      <c r="K6" s="2"/>
      <c r="L6" s="9">
        <f t="shared" ref="L6:L11" si="2">H6+K6</f>
        <v>9000</v>
      </c>
      <c r="M6" s="40">
        <f>L6/L21</f>
        <v>0.75</v>
      </c>
      <c r="N6" s="40">
        <f>L6/($L$22+$L$27)</f>
        <v>0.66666666666666663</v>
      </c>
      <c r="O6" s="2"/>
      <c r="P6" s="9">
        <f t="shared" ref="P6:P11" si="3">L6+O6</f>
        <v>9000</v>
      </c>
      <c r="Q6" s="40">
        <f>P6/P21</f>
        <v>0.62068965517241381</v>
      </c>
      <c r="R6" s="40">
        <f>P6/($P$22+$P$27)</f>
        <v>0.5625</v>
      </c>
      <c r="S6" s="1"/>
      <c r="T6" s="9">
        <f t="shared" ref="T6:T11" si="4">P6+S6</f>
        <v>9000</v>
      </c>
      <c r="U6" s="40">
        <f>T6/T21</f>
        <v>0.51428571428571423</v>
      </c>
      <c r="V6" s="40">
        <f>T6/($T$22+$T$27)</f>
        <v>0.47368421052631576</v>
      </c>
      <c r="W6" s="1"/>
      <c r="X6" s="9">
        <f t="shared" ref="X6:X11" si="5">T6+W6</f>
        <v>9000</v>
      </c>
      <c r="Y6" s="40">
        <f>X6/X21</f>
        <v>0.43902439024390244</v>
      </c>
      <c r="Z6" s="40">
        <f>X6/($X$22+$X$27)</f>
        <v>0.40909090909090912</v>
      </c>
      <c r="AA6" s="1">
        <f>X6+700</f>
        <v>9700</v>
      </c>
      <c r="AB6" s="40">
        <f>AA6/AA21</f>
        <v>0.44090909090909092</v>
      </c>
      <c r="AC6" s="1"/>
      <c r="AD6" s="1">
        <f>AA6*0.1</f>
        <v>970</v>
      </c>
      <c r="AE6" s="41">
        <f t="shared" ref="AE6:AE17" si="6">AA6-AD6</f>
        <v>8730</v>
      </c>
      <c r="AF6" s="40">
        <f>AE6/AE22</f>
        <v>0.33068181818181819</v>
      </c>
      <c r="AH6" s="22">
        <f>AD6*160</f>
        <v>155200</v>
      </c>
      <c r="AI6" s="22">
        <f>AD6*AH28</f>
        <v>0</v>
      </c>
    </row>
    <row r="7" spans="1:35" ht="16.5" customHeight="1" x14ac:dyDescent="0.55000000000000004">
      <c r="A7" s="6"/>
      <c r="B7" s="7" t="s">
        <v>27</v>
      </c>
      <c r="C7" s="35"/>
      <c r="D7" s="9">
        <v>1000</v>
      </c>
      <c r="E7" s="40">
        <f>D7/D21</f>
        <v>0.1</v>
      </c>
      <c r="F7" s="40">
        <f t="shared" si="0"/>
        <v>0.1</v>
      </c>
      <c r="G7" s="1"/>
      <c r="H7" s="9">
        <f t="shared" si="1"/>
        <v>1000</v>
      </c>
      <c r="I7" s="40">
        <f>H7/H21</f>
        <v>0.1</v>
      </c>
      <c r="J7" s="40">
        <f t="shared" ref="J7:J21" si="7">H7/($H$22+$H$27)</f>
        <v>8.6956521739130432E-2</v>
      </c>
      <c r="K7" s="2"/>
      <c r="L7" s="9">
        <f t="shared" si="2"/>
        <v>1000</v>
      </c>
      <c r="M7" s="40">
        <f>L7/L21</f>
        <v>8.3333333333333329E-2</v>
      </c>
      <c r="N7" s="40">
        <f t="shared" ref="N7:N21" si="8">L7/($L$22+$L$27)</f>
        <v>7.407407407407407E-2</v>
      </c>
      <c r="O7" s="2"/>
      <c r="P7" s="9">
        <f t="shared" si="3"/>
        <v>1000</v>
      </c>
      <c r="Q7" s="40">
        <f>P7/P21</f>
        <v>6.8965517241379309E-2</v>
      </c>
      <c r="R7" s="40">
        <f t="shared" ref="R7:R21" si="9">P7/($P$22+$P$27)</f>
        <v>6.25E-2</v>
      </c>
      <c r="S7" s="1"/>
      <c r="T7" s="9">
        <f t="shared" si="4"/>
        <v>1000</v>
      </c>
      <c r="U7" s="40">
        <f>T7/T21</f>
        <v>5.7142857142857141E-2</v>
      </c>
      <c r="V7" s="40">
        <f t="shared" ref="V7:V21" si="10">T7/($T$22+$T$27)</f>
        <v>5.2631578947368418E-2</v>
      </c>
      <c r="W7" s="1"/>
      <c r="X7" s="9">
        <f t="shared" si="5"/>
        <v>1000</v>
      </c>
      <c r="Y7" s="40">
        <f>X7/X21</f>
        <v>4.878048780487805E-2</v>
      </c>
      <c r="Z7" s="40">
        <f t="shared" ref="Z7:Z21" si="11">X7/($X$22+$X$27)</f>
        <v>4.5454545454545456E-2</v>
      </c>
      <c r="AA7" s="1">
        <f>X7+300</f>
        <v>1300</v>
      </c>
      <c r="AB7" s="40">
        <f>AA7/AA21</f>
        <v>5.909090909090909E-2</v>
      </c>
      <c r="AC7" s="1"/>
      <c r="AD7" s="1">
        <f t="shared" ref="AD7:AD11" si="12">AA7*0.1</f>
        <v>130</v>
      </c>
      <c r="AE7" s="41">
        <f t="shared" si="6"/>
        <v>1170</v>
      </c>
      <c r="AF7" s="40">
        <f>AE7/AE22</f>
        <v>4.4318181818181819E-2</v>
      </c>
    </row>
    <row r="8" spans="1:35" ht="16.5" customHeight="1" x14ac:dyDescent="0.55000000000000004">
      <c r="A8" s="6"/>
      <c r="B8" s="7" t="s">
        <v>27</v>
      </c>
      <c r="C8" s="35"/>
      <c r="D8" s="9">
        <v>0</v>
      </c>
      <c r="E8" s="40">
        <f>D8/D21</f>
        <v>0</v>
      </c>
      <c r="F8" s="40">
        <f t="shared" si="0"/>
        <v>0</v>
      </c>
      <c r="G8" s="1"/>
      <c r="H8" s="9">
        <f t="shared" si="1"/>
        <v>0</v>
      </c>
      <c r="I8" s="40">
        <f>H8/H21</f>
        <v>0</v>
      </c>
      <c r="J8" s="40">
        <f t="shared" si="7"/>
        <v>0</v>
      </c>
      <c r="K8" s="2"/>
      <c r="L8" s="9">
        <f t="shared" si="2"/>
        <v>0</v>
      </c>
      <c r="M8" s="40">
        <f>L8/L21</f>
        <v>0</v>
      </c>
      <c r="N8" s="40">
        <f t="shared" si="8"/>
        <v>0</v>
      </c>
      <c r="O8" s="2"/>
      <c r="P8" s="9">
        <f t="shared" si="3"/>
        <v>0</v>
      </c>
      <c r="Q8" s="40">
        <f>P8/P21</f>
        <v>0</v>
      </c>
      <c r="R8" s="40">
        <f t="shared" si="9"/>
        <v>0</v>
      </c>
      <c r="S8" s="1"/>
      <c r="T8" s="9">
        <f t="shared" si="4"/>
        <v>0</v>
      </c>
      <c r="U8" s="40">
        <f>T8/T21</f>
        <v>0</v>
      </c>
      <c r="V8" s="40">
        <f t="shared" si="10"/>
        <v>0</v>
      </c>
      <c r="W8" s="1"/>
      <c r="X8" s="9">
        <f t="shared" si="5"/>
        <v>0</v>
      </c>
      <c r="Y8" s="40">
        <f>X8/X21</f>
        <v>0</v>
      </c>
      <c r="Z8" s="40">
        <f t="shared" si="11"/>
        <v>0</v>
      </c>
      <c r="AA8" s="1">
        <f>300</f>
        <v>300</v>
      </c>
      <c r="AB8" s="40">
        <f>AA8/AA22</f>
        <v>1.3636363636363636E-2</v>
      </c>
      <c r="AC8" s="1"/>
      <c r="AD8" s="1">
        <f t="shared" si="12"/>
        <v>30</v>
      </c>
      <c r="AE8" s="41">
        <f t="shared" si="6"/>
        <v>270</v>
      </c>
      <c r="AF8" s="40">
        <f>AE8/AE22</f>
        <v>1.0227272727272727E-2</v>
      </c>
    </row>
    <row r="9" spans="1:35" ht="16.5" customHeight="1" x14ac:dyDescent="0.55000000000000004">
      <c r="A9" s="6"/>
      <c r="B9" s="7" t="s">
        <v>28</v>
      </c>
      <c r="C9" s="35"/>
      <c r="D9" s="9">
        <v>0</v>
      </c>
      <c r="E9" s="40">
        <f>D9/D21</f>
        <v>0</v>
      </c>
      <c r="F9" s="40">
        <f t="shared" si="0"/>
        <v>0</v>
      </c>
      <c r="G9" s="1"/>
      <c r="H9" s="9">
        <f t="shared" si="1"/>
        <v>0</v>
      </c>
      <c r="I9" s="40">
        <f>H9/H21</f>
        <v>0</v>
      </c>
      <c r="J9" s="40">
        <f t="shared" si="7"/>
        <v>0</v>
      </c>
      <c r="K9" s="2">
        <v>1000</v>
      </c>
      <c r="L9" s="9">
        <f t="shared" si="2"/>
        <v>1000</v>
      </c>
      <c r="M9" s="40">
        <f>L9/L21</f>
        <v>8.3333333333333329E-2</v>
      </c>
      <c r="N9" s="40">
        <f t="shared" si="8"/>
        <v>7.407407407407407E-2</v>
      </c>
      <c r="O9" s="2"/>
      <c r="P9" s="9">
        <f t="shared" si="3"/>
        <v>1000</v>
      </c>
      <c r="Q9" s="40">
        <f>P9/P21</f>
        <v>6.8965517241379309E-2</v>
      </c>
      <c r="R9" s="40">
        <f t="shared" si="9"/>
        <v>6.25E-2</v>
      </c>
      <c r="S9" s="1"/>
      <c r="T9" s="9">
        <f t="shared" si="4"/>
        <v>1000</v>
      </c>
      <c r="U9" s="40">
        <f>T9/T21</f>
        <v>5.7142857142857141E-2</v>
      </c>
      <c r="V9" s="40">
        <f t="shared" si="10"/>
        <v>5.2631578947368418E-2</v>
      </c>
      <c r="W9" s="1"/>
      <c r="X9" s="9">
        <f t="shared" si="5"/>
        <v>1000</v>
      </c>
      <c r="Y9" s="40">
        <f>X9/X21</f>
        <v>4.878048780487805E-2</v>
      </c>
      <c r="Z9" s="40">
        <f t="shared" si="11"/>
        <v>4.5454545454545456E-2</v>
      </c>
      <c r="AA9" s="1">
        <f>X9</f>
        <v>1000</v>
      </c>
      <c r="AB9" s="40">
        <f>AA9/AA22</f>
        <v>4.5454545454545456E-2</v>
      </c>
      <c r="AC9" s="1"/>
      <c r="AD9" s="1">
        <f t="shared" si="12"/>
        <v>100</v>
      </c>
      <c r="AE9" s="41">
        <f t="shared" si="6"/>
        <v>900</v>
      </c>
      <c r="AF9" s="40">
        <f>AE9/AE22</f>
        <v>3.4090909090909088E-2</v>
      </c>
    </row>
    <row r="10" spans="1:35" ht="16.5" customHeight="1" x14ac:dyDescent="0.55000000000000004">
      <c r="A10" s="6"/>
      <c r="B10" s="7" t="s">
        <v>28</v>
      </c>
      <c r="C10" s="35"/>
      <c r="D10" s="9">
        <v>0</v>
      </c>
      <c r="E10" s="40">
        <f>D10/D21</f>
        <v>0</v>
      </c>
      <c r="F10" s="40">
        <f t="shared" si="0"/>
        <v>0</v>
      </c>
      <c r="G10" s="1"/>
      <c r="H10" s="9">
        <f t="shared" si="1"/>
        <v>0</v>
      </c>
      <c r="I10" s="40">
        <f>H10/H21</f>
        <v>0</v>
      </c>
      <c r="J10" s="40">
        <f t="shared" si="7"/>
        <v>0</v>
      </c>
      <c r="K10" s="2"/>
      <c r="L10" s="9">
        <f t="shared" si="2"/>
        <v>0</v>
      </c>
      <c r="M10" s="40">
        <f>L10/L21</f>
        <v>0</v>
      </c>
      <c r="N10" s="40">
        <f t="shared" si="8"/>
        <v>0</v>
      </c>
      <c r="O10" s="2">
        <v>1000</v>
      </c>
      <c r="P10" s="9">
        <f t="shared" si="3"/>
        <v>1000</v>
      </c>
      <c r="Q10" s="40">
        <f>P10/P21</f>
        <v>6.8965517241379309E-2</v>
      </c>
      <c r="R10" s="40">
        <f t="shared" si="9"/>
        <v>6.25E-2</v>
      </c>
      <c r="S10" s="1"/>
      <c r="T10" s="9">
        <f t="shared" si="4"/>
        <v>1000</v>
      </c>
      <c r="U10" s="40">
        <f>T10/T21</f>
        <v>5.7142857142857141E-2</v>
      </c>
      <c r="V10" s="40">
        <f t="shared" si="10"/>
        <v>5.2631578947368418E-2</v>
      </c>
      <c r="W10" s="1"/>
      <c r="X10" s="9">
        <f t="shared" si="5"/>
        <v>1000</v>
      </c>
      <c r="Y10" s="40">
        <f>X10/X21</f>
        <v>4.878048780487805E-2</v>
      </c>
      <c r="Z10" s="40">
        <f t="shared" si="11"/>
        <v>4.5454545454545456E-2</v>
      </c>
      <c r="AA10" s="1">
        <f t="shared" ref="AA10:AA11" si="13">X10</f>
        <v>1000</v>
      </c>
      <c r="AB10" s="40">
        <f>AA10/AA22</f>
        <v>4.5454545454545456E-2</v>
      </c>
      <c r="AC10" s="1"/>
      <c r="AD10" s="1">
        <f t="shared" si="12"/>
        <v>100</v>
      </c>
      <c r="AE10" s="41">
        <f t="shared" si="6"/>
        <v>900</v>
      </c>
      <c r="AF10" s="40">
        <f>AE10/AE22</f>
        <v>3.4090909090909088E-2</v>
      </c>
    </row>
    <row r="11" spans="1:35" ht="16.5" customHeight="1" x14ac:dyDescent="0.55000000000000004">
      <c r="A11" s="6"/>
      <c r="B11" s="7" t="s">
        <v>28</v>
      </c>
      <c r="C11" s="35"/>
      <c r="D11" s="9">
        <v>0</v>
      </c>
      <c r="E11" s="40">
        <f>D11/D21</f>
        <v>0</v>
      </c>
      <c r="F11" s="40">
        <f t="shared" si="0"/>
        <v>0</v>
      </c>
      <c r="G11" s="1"/>
      <c r="H11" s="9">
        <f t="shared" si="1"/>
        <v>0</v>
      </c>
      <c r="I11" s="40">
        <f>H11/H21</f>
        <v>0</v>
      </c>
      <c r="J11" s="40">
        <f t="shared" si="7"/>
        <v>0</v>
      </c>
      <c r="K11" s="2"/>
      <c r="L11" s="9">
        <f t="shared" si="2"/>
        <v>0</v>
      </c>
      <c r="M11" s="40">
        <f>L11/L21</f>
        <v>0</v>
      </c>
      <c r="N11" s="40">
        <f t="shared" si="8"/>
        <v>0</v>
      </c>
      <c r="O11" s="2"/>
      <c r="P11" s="9">
        <f t="shared" si="3"/>
        <v>0</v>
      </c>
      <c r="Q11" s="40">
        <f>P11/P21</f>
        <v>0</v>
      </c>
      <c r="R11" s="40">
        <f t="shared" si="9"/>
        <v>0</v>
      </c>
      <c r="S11" s="1">
        <v>1000</v>
      </c>
      <c r="T11" s="9">
        <f t="shared" si="4"/>
        <v>1000</v>
      </c>
      <c r="U11" s="40">
        <f>T11/T21</f>
        <v>5.7142857142857141E-2</v>
      </c>
      <c r="V11" s="40">
        <f t="shared" si="10"/>
        <v>5.2631578947368418E-2</v>
      </c>
      <c r="W11" s="1"/>
      <c r="X11" s="9">
        <f t="shared" si="5"/>
        <v>1000</v>
      </c>
      <c r="Y11" s="40">
        <f>X11/X21</f>
        <v>4.878048780487805E-2</v>
      </c>
      <c r="Z11" s="40">
        <f t="shared" si="11"/>
        <v>4.5454545454545456E-2</v>
      </c>
      <c r="AA11" s="1">
        <f t="shared" si="13"/>
        <v>1000</v>
      </c>
      <c r="AB11" s="40">
        <f>AA11/AA21</f>
        <v>4.5454545454545456E-2</v>
      </c>
      <c r="AC11" s="1"/>
      <c r="AD11" s="1">
        <f t="shared" si="12"/>
        <v>100</v>
      </c>
      <c r="AE11" s="41">
        <f t="shared" si="6"/>
        <v>900</v>
      </c>
      <c r="AF11" s="40">
        <f>AE11/AE22</f>
        <v>3.4090909090909088E-2</v>
      </c>
    </row>
    <row r="12" spans="1:35" ht="25.15" customHeight="1" x14ac:dyDescent="0.55000000000000004">
      <c r="A12" s="6"/>
      <c r="B12" s="100" t="s">
        <v>29</v>
      </c>
      <c r="C12" s="101"/>
      <c r="D12" s="9">
        <f>SUM(D6:D11)</f>
        <v>10000</v>
      </c>
      <c r="E12" s="40">
        <f>D12/D21</f>
        <v>1</v>
      </c>
      <c r="F12" s="40">
        <f>E12</f>
        <v>1</v>
      </c>
      <c r="G12" s="9">
        <f>SUM(G6:G11)</f>
        <v>0</v>
      </c>
      <c r="H12" s="9">
        <f>SUM(H6:H11)</f>
        <v>10000</v>
      </c>
      <c r="I12" s="40">
        <f>H12/H21</f>
        <v>1</v>
      </c>
      <c r="J12" s="40">
        <f t="shared" si="7"/>
        <v>0.86956521739130432</v>
      </c>
      <c r="K12" s="12">
        <f>SUM(K6:K11)</f>
        <v>1000</v>
      </c>
      <c r="L12" s="9">
        <f>SUM(L6:L11)</f>
        <v>11000</v>
      </c>
      <c r="M12" s="40">
        <f>L12/L21</f>
        <v>0.91666666666666663</v>
      </c>
      <c r="N12" s="40">
        <f t="shared" si="8"/>
        <v>0.81481481481481477</v>
      </c>
      <c r="O12" s="12">
        <f>SUM(O6:O11)</f>
        <v>1000</v>
      </c>
      <c r="P12" s="9">
        <f>SUM(P6:P11)</f>
        <v>12000</v>
      </c>
      <c r="Q12" s="40">
        <f>P12/P21</f>
        <v>0.82758620689655171</v>
      </c>
      <c r="R12" s="40">
        <f t="shared" si="9"/>
        <v>0.75</v>
      </c>
      <c r="S12" s="9">
        <f>SUM(S6:S11)</f>
        <v>1000</v>
      </c>
      <c r="T12" s="9">
        <f>SUM(T6:T11)</f>
        <v>13000</v>
      </c>
      <c r="U12" s="40">
        <f>T12/T21</f>
        <v>0.74285714285714288</v>
      </c>
      <c r="V12" s="40">
        <f t="shared" si="10"/>
        <v>0.68421052631578949</v>
      </c>
      <c r="W12" s="9">
        <f>SUM(W6:W11)</f>
        <v>0</v>
      </c>
      <c r="X12" s="9">
        <f>SUM(X6:X11)</f>
        <v>13000</v>
      </c>
      <c r="Y12" s="40">
        <f>X12/X21</f>
        <v>0.63414634146341464</v>
      </c>
      <c r="Z12" s="40">
        <f t="shared" si="11"/>
        <v>0.59090909090909094</v>
      </c>
      <c r="AA12" s="9">
        <f>SUM(AA6:AA11)</f>
        <v>14300</v>
      </c>
      <c r="AB12" s="40">
        <f>AA12/AA21</f>
        <v>0.65</v>
      </c>
      <c r="AC12" s="9">
        <f>SUM(AC6:AC11)</f>
        <v>0</v>
      </c>
      <c r="AD12" s="9">
        <f>SUM(AD6:AD11)</f>
        <v>1430</v>
      </c>
      <c r="AE12" s="42">
        <f t="shared" si="6"/>
        <v>12870</v>
      </c>
      <c r="AF12" s="40">
        <f>AE12/AE21</f>
        <v>0.48749999999999999</v>
      </c>
    </row>
    <row r="13" spans="1:35" ht="16.5" customHeight="1" x14ac:dyDescent="0.55000000000000004">
      <c r="A13" s="6"/>
      <c r="B13" s="7" t="s">
        <v>30</v>
      </c>
      <c r="C13" s="13"/>
      <c r="D13" s="9">
        <v>0</v>
      </c>
      <c r="E13" s="40">
        <f>D13/D21</f>
        <v>0</v>
      </c>
      <c r="F13" s="40">
        <f t="shared" ref="F13:F21" si="14">D13/($D$22+$D$27)</f>
        <v>0</v>
      </c>
      <c r="G13" s="1"/>
      <c r="H13" s="9">
        <f>D13</f>
        <v>0</v>
      </c>
      <c r="I13" s="40">
        <f>H13/H21</f>
        <v>0</v>
      </c>
      <c r="J13" s="40">
        <f t="shared" si="7"/>
        <v>0</v>
      </c>
      <c r="K13" s="2">
        <v>1000</v>
      </c>
      <c r="L13" s="9">
        <f>H13+K13</f>
        <v>1000</v>
      </c>
      <c r="M13" s="40">
        <f>L13/L21</f>
        <v>8.3333333333333329E-2</v>
      </c>
      <c r="N13" s="40">
        <f t="shared" si="8"/>
        <v>7.407407407407407E-2</v>
      </c>
      <c r="O13" s="2">
        <v>500</v>
      </c>
      <c r="P13" s="9">
        <f>L13+O13</f>
        <v>1500</v>
      </c>
      <c r="Q13" s="40">
        <f>P13/P21</f>
        <v>0.10344827586206896</v>
      </c>
      <c r="R13" s="40">
        <f t="shared" si="9"/>
        <v>9.375E-2</v>
      </c>
      <c r="S13" s="1">
        <v>500</v>
      </c>
      <c r="T13" s="9">
        <f>P13+S13</f>
        <v>2000</v>
      </c>
      <c r="U13" s="40">
        <f>T13/T21</f>
        <v>0.11428571428571428</v>
      </c>
      <c r="V13" s="40">
        <f t="shared" si="10"/>
        <v>0.10526315789473684</v>
      </c>
      <c r="W13" s="1">
        <v>1000</v>
      </c>
      <c r="X13" s="9">
        <f>T13+W13</f>
        <v>3000</v>
      </c>
      <c r="Y13" s="40">
        <f>X13/X21</f>
        <v>0.14634146341463414</v>
      </c>
      <c r="Z13" s="40">
        <f t="shared" si="11"/>
        <v>0.13636363636363635</v>
      </c>
      <c r="AA13" s="1">
        <f>X13</f>
        <v>3000</v>
      </c>
      <c r="AB13" s="40">
        <f>AA13/AA22</f>
        <v>0.13636363636363635</v>
      </c>
      <c r="AC13" s="1"/>
      <c r="AD13" s="1">
        <f>AA13*0.1</f>
        <v>300</v>
      </c>
      <c r="AE13" s="42">
        <f t="shared" si="6"/>
        <v>2700</v>
      </c>
      <c r="AF13" s="40">
        <f>AE13/AE22</f>
        <v>0.10227272727272728</v>
      </c>
    </row>
    <row r="14" spans="1:35" ht="16.5" customHeight="1" x14ac:dyDescent="0.55000000000000004">
      <c r="A14" s="6"/>
      <c r="B14" s="7" t="s">
        <v>30</v>
      </c>
      <c r="C14" s="13"/>
      <c r="D14" s="9">
        <v>0</v>
      </c>
      <c r="E14" s="40">
        <f>D14/D21</f>
        <v>0</v>
      </c>
      <c r="F14" s="40">
        <f t="shared" si="14"/>
        <v>0</v>
      </c>
      <c r="G14" s="1"/>
      <c r="H14" s="9">
        <f t="shared" ref="H14:H21" si="15">D14</f>
        <v>0</v>
      </c>
      <c r="I14" s="40">
        <f>H14/H21</f>
        <v>0</v>
      </c>
      <c r="J14" s="40">
        <f t="shared" si="7"/>
        <v>0</v>
      </c>
      <c r="K14" s="2"/>
      <c r="L14" s="9">
        <f t="shared" ref="L14:L20" si="16">H14+K14</f>
        <v>0</v>
      </c>
      <c r="M14" s="40">
        <f>L14/L21</f>
        <v>0</v>
      </c>
      <c r="N14" s="40">
        <f t="shared" si="8"/>
        <v>0</v>
      </c>
      <c r="O14" s="2">
        <v>1000</v>
      </c>
      <c r="P14" s="9">
        <f t="shared" ref="P14:P21" si="17">L14+O14</f>
        <v>1000</v>
      </c>
      <c r="Q14" s="40">
        <f>P14/P21</f>
        <v>6.8965517241379309E-2</v>
      </c>
      <c r="R14" s="40">
        <f t="shared" si="9"/>
        <v>6.25E-2</v>
      </c>
      <c r="S14" s="1">
        <v>500</v>
      </c>
      <c r="T14" s="9">
        <f t="shared" ref="T14:T21" si="18">P14+S14</f>
        <v>1500</v>
      </c>
      <c r="U14" s="40">
        <f>T14/T21</f>
        <v>8.5714285714285715E-2</v>
      </c>
      <c r="V14" s="40">
        <f t="shared" si="10"/>
        <v>7.8947368421052627E-2</v>
      </c>
      <c r="W14" s="1">
        <v>1000</v>
      </c>
      <c r="X14" s="9">
        <f t="shared" ref="X14:X21" si="19">T14+W14</f>
        <v>2500</v>
      </c>
      <c r="Y14" s="40">
        <f>X14/X21</f>
        <v>0.12195121951219512</v>
      </c>
      <c r="Z14" s="40">
        <f t="shared" si="11"/>
        <v>0.11363636363636363</v>
      </c>
      <c r="AA14" s="1">
        <f t="shared" ref="AA14:AA15" si="20">X14</f>
        <v>2500</v>
      </c>
      <c r="AB14" s="40">
        <f>AA14/AA22</f>
        <v>0.11363636363636363</v>
      </c>
      <c r="AC14" s="1"/>
      <c r="AD14" s="1">
        <f t="shared" ref="AD14:AD15" si="21">AA14*0.1</f>
        <v>250</v>
      </c>
      <c r="AE14" s="42">
        <f t="shared" si="6"/>
        <v>2250</v>
      </c>
      <c r="AF14" s="40">
        <f>AE14/AE22</f>
        <v>8.5227272727272721E-2</v>
      </c>
    </row>
    <row r="15" spans="1:35" ht="16.5" customHeight="1" x14ac:dyDescent="0.55000000000000004">
      <c r="A15" s="6"/>
      <c r="B15" s="7" t="s">
        <v>30</v>
      </c>
      <c r="C15" s="13"/>
      <c r="D15" s="9">
        <v>0</v>
      </c>
      <c r="E15" s="40">
        <f>D15/D21</f>
        <v>0</v>
      </c>
      <c r="F15" s="40">
        <f t="shared" si="14"/>
        <v>0</v>
      </c>
      <c r="G15" s="1"/>
      <c r="H15" s="9">
        <f t="shared" si="15"/>
        <v>0</v>
      </c>
      <c r="I15" s="40">
        <f>H15/H21</f>
        <v>0</v>
      </c>
      <c r="J15" s="40">
        <f t="shared" si="7"/>
        <v>0</v>
      </c>
      <c r="K15" s="2"/>
      <c r="L15" s="9">
        <f t="shared" si="16"/>
        <v>0</v>
      </c>
      <c r="M15" s="40">
        <f>L15/L21</f>
        <v>0</v>
      </c>
      <c r="N15" s="40">
        <f t="shared" si="8"/>
        <v>0</v>
      </c>
      <c r="O15" s="2"/>
      <c r="P15" s="9">
        <f t="shared" si="17"/>
        <v>0</v>
      </c>
      <c r="Q15" s="40">
        <f>P15/P21</f>
        <v>0</v>
      </c>
      <c r="R15" s="40">
        <f t="shared" si="9"/>
        <v>0</v>
      </c>
      <c r="S15" s="1">
        <v>1000</v>
      </c>
      <c r="T15" s="9">
        <f t="shared" si="18"/>
        <v>1000</v>
      </c>
      <c r="U15" s="40">
        <f>T15/T21</f>
        <v>5.7142857142857141E-2</v>
      </c>
      <c r="V15" s="40">
        <f t="shared" si="10"/>
        <v>5.2631578947368418E-2</v>
      </c>
      <c r="W15" s="1">
        <v>1000</v>
      </c>
      <c r="X15" s="9">
        <f t="shared" si="19"/>
        <v>2000</v>
      </c>
      <c r="Y15" s="40">
        <f>X15/X21</f>
        <v>9.7560975609756101E-2</v>
      </c>
      <c r="Z15" s="40">
        <f t="shared" si="11"/>
        <v>9.0909090909090912E-2</v>
      </c>
      <c r="AA15" s="1">
        <f t="shared" si="20"/>
        <v>2000</v>
      </c>
      <c r="AB15" s="40">
        <f>AA15/AA22</f>
        <v>9.0909090909090912E-2</v>
      </c>
      <c r="AC15" s="1"/>
      <c r="AD15" s="1">
        <f t="shared" si="21"/>
        <v>200</v>
      </c>
      <c r="AE15" s="42">
        <f t="shared" si="6"/>
        <v>1800</v>
      </c>
      <c r="AF15" s="40">
        <f>AE15/AE22</f>
        <v>6.8181818181818177E-2</v>
      </c>
    </row>
    <row r="16" spans="1:35" ht="16.5" hidden="1" customHeight="1" x14ac:dyDescent="0.55000000000000004">
      <c r="A16" s="6"/>
      <c r="B16" s="7" t="s">
        <v>30</v>
      </c>
      <c r="C16" s="13"/>
      <c r="D16" s="9">
        <v>0</v>
      </c>
      <c r="E16" s="40">
        <f>D16/D21</f>
        <v>0</v>
      </c>
      <c r="F16" s="40">
        <f t="shared" si="14"/>
        <v>0</v>
      </c>
      <c r="G16" s="9"/>
      <c r="H16" s="9">
        <f t="shared" si="15"/>
        <v>0</v>
      </c>
      <c r="I16" s="40">
        <f>H16/H21</f>
        <v>0</v>
      </c>
      <c r="J16" s="40">
        <f t="shared" si="7"/>
        <v>0</v>
      </c>
      <c r="K16" s="12"/>
      <c r="L16" s="9">
        <f t="shared" si="16"/>
        <v>0</v>
      </c>
      <c r="M16" s="40">
        <f>L16/L21</f>
        <v>0</v>
      </c>
      <c r="N16" s="40">
        <f t="shared" si="8"/>
        <v>0</v>
      </c>
      <c r="O16" s="12"/>
      <c r="P16" s="9">
        <f t="shared" si="17"/>
        <v>0</v>
      </c>
      <c r="Q16" s="40">
        <f>P16/P21</f>
        <v>0</v>
      </c>
      <c r="R16" s="40">
        <f t="shared" si="9"/>
        <v>0</v>
      </c>
      <c r="S16" s="9"/>
      <c r="T16" s="9">
        <f t="shared" si="18"/>
        <v>0</v>
      </c>
      <c r="U16" s="40">
        <f>T16/T21</f>
        <v>0</v>
      </c>
      <c r="V16" s="40">
        <f t="shared" si="10"/>
        <v>0</v>
      </c>
      <c r="W16" s="9"/>
      <c r="X16" s="9">
        <f t="shared" si="19"/>
        <v>0</v>
      </c>
      <c r="Y16" s="40">
        <f>X16/X21</f>
        <v>0</v>
      </c>
      <c r="Z16" s="40">
        <f t="shared" si="11"/>
        <v>0</v>
      </c>
      <c r="AA16" s="9">
        <f t="shared" ref="AA16:AA17" si="22">X16</f>
        <v>0</v>
      </c>
      <c r="AB16" s="40">
        <f>AA16/AA21</f>
        <v>0</v>
      </c>
      <c r="AC16" s="9"/>
      <c r="AD16" s="9">
        <f>AA16*0.2</f>
        <v>0</v>
      </c>
      <c r="AE16" s="42">
        <f t="shared" si="6"/>
        <v>0</v>
      </c>
      <c r="AF16" s="40">
        <f>AE16/AE22</f>
        <v>0</v>
      </c>
    </row>
    <row r="17" spans="1:34" ht="24.65" customHeight="1" x14ac:dyDescent="0.55000000000000004">
      <c r="A17" s="6"/>
      <c r="B17" s="36"/>
      <c r="C17" s="43" t="s">
        <v>31</v>
      </c>
      <c r="D17" s="9">
        <f>SUM(D13:D16)</f>
        <v>0</v>
      </c>
      <c r="E17" s="40">
        <f>D17/D21</f>
        <v>0</v>
      </c>
      <c r="F17" s="40">
        <f t="shared" si="14"/>
        <v>0</v>
      </c>
      <c r="G17" s="9">
        <f>SUM(G13:G15)</f>
        <v>0</v>
      </c>
      <c r="H17" s="9">
        <f t="shared" si="15"/>
        <v>0</v>
      </c>
      <c r="I17" s="40">
        <f>H17/H21</f>
        <v>0</v>
      </c>
      <c r="J17" s="40">
        <f t="shared" si="7"/>
        <v>0</v>
      </c>
      <c r="K17" s="12">
        <f>SUM(K13:K15)</f>
        <v>1000</v>
      </c>
      <c r="L17" s="9">
        <f t="shared" si="16"/>
        <v>1000</v>
      </c>
      <c r="M17" s="40">
        <f>L17/L21</f>
        <v>8.3333333333333329E-2</v>
      </c>
      <c r="N17" s="40">
        <f t="shared" si="8"/>
        <v>7.407407407407407E-2</v>
      </c>
      <c r="O17" s="12">
        <f>SUM(O13:O15)</f>
        <v>1500</v>
      </c>
      <c r="P17" s="9">
        <f t="shared" si="17"/>
        <v>2500</v>
      </c>
      <c r="Q17" s="40">
        <f>P17/P21</f>
        <v>0.17241379310344829</v>
      </c>
      <c r="R17" s="40">
        <f t="shared" si="9"/>
        <v>0.15625</v>
      </c>
      <c r="S17" s="9">
        <f>SUM(S13:S15)</f>
        <v>2000</v>
      </c>
      <c r="T17" s="9">
        <f t="shared" si="18"/>
        <v>4500</v>
      </c>
      <c r="U17" s="40">
        <f>T17/T21</f>
        <v>0.25714285714285712</v>
      </c>
      <c r="V17" s="40">
        <f t="shared" si="10"/>
        <v>0.23684210526315788</v>
      </c>
      <c r="W17" s="9">
        <f>SUM(W13:W15)</f>
        <v>3000</v>
      </c>
      <c r="X17" s="9">
        <f t="shared" si="19"/>
        <v>7500</v>
      </c>
      <c r="Y17" s="40">
        <f>X17/X21</f>
        <v>0.36585365853658536</v>
      </c>
      <c r="Z17" s="40">
        <f t="shared" si="11"/>
        <v>0.34090909090909088</v>
      </c>
      <c r="AA17" s="9">
        <f t="shared" si="22"/>
        <v>7500</v>
      </c>
      <c r="AB17" s="40">
        <f>AA17/AA21</f>
        <v>0.34090909090909088</v>
      </c>
      <c r="AC17" s="9">
        <f>SUM(AC13:AC16)</f>
        <v>0</v>
      </c>
      <c r="AD17" s="9">
        <f>SUM(AD13:AD16)</f>
        <v>750</v>
      </c>
      <c r="AE17" s="42">
        <f t="shared" si="6"/>
        <v>6750</v>
      </c>
      <c r="AF17" s="40">
        <f>AE17/AE22</f>
        <v>0.25568181818181818</v>
      </c>
    </row>
    <row r="18" spans="1:34" s="22" customFormat="1" ht="16.5" customHeight="1" x14ac:dyDescent="0.55000000000000004">
      <c r="A18" s="6"/>
      <c r="B18" s="7" t="s">
        <v>32</v>
      </c>
      <c r="C18" s="35"/>
      <c r="D18" s="44">
        <v>0</v>
      </c>
      <c r="E18" s="40">
        <f>D18/D21</f>
        <v>0</v>
      </c>
      <c r="F18" s="40">
        <f t="shared" si="14"/>
        <v>0</v>
      </c>
      <c r="G18" s="81"/>
      <c r="H18" s="9">
        <f t="shared" si="15"/>
        <v>0</v>
      </c>
      <c r="I18" s="40">
        <v>0</v>
      </c>
      <c r="J18" s="40">
        <f t="shared" si="7"/>
        <v>0</v>
      </c>
      <c r="K18" s="82"/>
      <c r="L18" s="9">
        <f t="shared" si="16"/>
        <v>0</v>
      </c>
      <c r="M18" s="40">
        <f>L18/L21</f>
        <v>0</v>
      </c>
      <c r="N18" s="40">
        <f t="shared" si="8"/>
        <v>0</v>
      </c>
      <c r="O18" s="82"/>
      <c r="P18" s="9">
        <f t="shared" si="17"/>
        <v>0</v>
      </c>
      <c r="Q18" s="40">
        <f>P18/P21</f>
        <v>0</v>
      </c>
      <c r="R18" s="40">
        <f t="shared" si="9"/>
        <v>0</v>
      </c>
      <c r="S18" s="81"/>
      <c r="T18" s="9">
        <f t="shared" si="18"/>
        <v>0</v>
      </c>
      <c r="U18" s="40">
        <f>T18/T21</f>
        <v>0</v>
      </c>
      <c r="V18" s="40">
        <f t="shared" si="10"/>
        <v>0</v>
      </c>
      <c r="W18" s="81"/>
      <c r="X18" s="9">
        <f t="shared" si="19"/>
        <v>0</v>
      </c>
      <c r="Y18" s="40">
        <f>X18/X21</f>
        <v>0</v>
      </c>
      <c r="Z18" s="40">
        <f t="shared" si="11"/>
        <v>0</v>
      </c>
      <c r="AA18" s="1">
        <f>200</f>
        <v>200</v>
      </c>
      <c r="AB18" s="40">
        <f>AA18/AA21</f>
        <v>9.0909090909090905E-3</v>
      </c>
      <c r="AC18" s="81"/>
      <c r="AD18" s="81">
        <f>AA18*0.1</f>
        <v>20</v>
      </c>
      <c r="AE18" s="42">
        <f>AA18-AD18</f>
        <v>180</v>
      </c>
      <c r="AF18" s="45">
        <f>AE18/AE22</f>
        <v>6.8181818181818179E-3</v>
      </c>
    </row>
    <row r="19" spans="1:34" s="22" customFormat="1" ht="16.5" customHeight="1" x14ac:dyDescent="0.55000000000000004">
      <c r="A19" s="6"/>
      <c r="B19" s="7" t="s">
        <v>72</v>
      </c>
      <c r="C19" s="35"/>
      <c r="D19" s="83"/>
      <c r="E19" s="84"/>
      <c r="F19" s="84"/>
      <c r="G19" s="83"/>
      <c r="H19" s="85"/>
      <c r="I19" s="84"/>
      <c r="J19" s="84"/>
      <c r="K19" s="86"/>
      <c r="L19" s="85"/>
      <c r="M19" s="84"/>
      <c r="N19" s="84"/>
      <c r="O19" s="86"/>
      <c r="P19" s="85"/>
      <c r="Q19" s="84"/>
      <c r="R19" s="84"/>
      <c r="S19" s="83"/>
      <c r="T19" s="85"/>
      <c r="U19" s="84"/>
      <c r="V19" s="84"/>
      <c r="W19" s="83"/>
      <c r="X19" s="85"/>
      <c r="Y19" s="84"/>
      <c r="Z19" s="84"/>
      <c r="AA19" s="85"/>
      <c r="AB19" s="84"/>
      <c r="AC19" s="81">
        <f>AA22*0.2</f>
        <v>4400</v>
      </c>
      <c r="AD19" s="83"/>
      <c r="AE19" s="42">
        <f>AC19+AD19</f>
        <v>4400</v>
      </c>
      <c r="AF19" s="45">
        <f>AE19/AE22</f>
        <v>0.16666666666666666</v>
      </c>
    </row>
    <row r="20" spans="1:34" s="22" customFormat="1" ht="22.15" customHeight="1" x14ac:dyDescent="0.55000000000000004">
      <c r="A20" s="6"/>
      <c r="B20" s="36"/>
      <c r="C20" s="43" t="s">
        <v>33</v>
      </c>
      <c r="D20" s="9">
        <f>SUM(D18:D19)</f>
        <v>0</v>
      </c>
      <c r="E20" s="40">
        <f>D20/D21</f>
        <v>0</v>
      </c>
      <c r="F20" s="40">
        <f t="shared" si="14"/>
        <v>0</v>
      </c>
      <c r="G20" s="9">
        <f>SUM(G18:G19)</f>
        <v>0</v>
      </c>
      <c r="H20" s="9">
        <f t="shared" si="15"/>
        <v>0</v>
      </c>
      <c r="I20" s="40">
        <f>H20/H21</f>
        <v>0</v>
      </c>
      <c r="J20" s="40">
        <f t="shared" si="7"/>
        <v>0</v>
      </c>
      <c r="K20" s="12">
        <f>SUM(K18:K19)</f>
        <v>0</v>
      </c>
      <c r="L20" s="9">
        <f t="shared" si="16"/>
        <v>0</v>
      </c>
      <c r="M20" s="40">
        <f>L20/L21</f>
        <v>0</v>
      </c>
      <c r="N20" s="40">
        <f t="shared" si="8"/>
        <v>0</v>
      </c>
      <c r="O20" s="12">
        <f>SUM(O18:O19)</f>
        <v>0</v>
      </c>
      <c r="P20" s="9">
        <f t="shared" si="17"/>
        <v>0</v>
      </c>
      <c r="Q20" s="40">
        <f>P20/P21</f>
        <v>0</v>
      </c>
      <c r="R20" s="40">
        <f t="shared" si="9"/>
        <v>0</v>
      </c>
      <c r="S20" s="9">
        <f>SUM(S18:S19)</f>
        <v>0</v>
      </c>
      <c r="T20" s="9">
        <f t="shared" si="18"/>
        <v>0</v>
      </c>
      <c r="U20" s="40">
        <f>T20/T21</f>
        <v>0</v>
      </c>
      <c r="V20" s="40">
        <f t="shared" si="10"/>
        <v>0</v>
      </c>
      <c r="W20" s="9">
        <f>SUM(W18:W19)</f>
        <v>0</v>
      </c>
      <c r="X20" s="9">
        <f t="shared" si="19"/>
        <v>0</v>
      </c>
      <c r="Y20" s="40">
        <f>X20/X21</f>
        <v>0</v>
      </c>
      <c r="Z20" s="40">
        <f t="shared" si="11"/>
        <v>0</v>
      </c>
      <c r="AA20" s="9">
        <f>SUM(AA18:AA19)</f>
        <v>200</v>
      </c>
      <c r="AB20" s="40">
        <f>AA20/AA21</f>
        <v>9.0909090909090905E-3</v>
      </c>
      <c r="AC20" s="9">
        <f>AC19</f>
        <v>4400</v>
      </c>
      <c r="AD20" s="9">
        <f>AD19</f>
        <v>0</v>
      </c>
      <c r="AE20" s="42">
        <f>AE18+AE19</f>
        <v>4580</v>
      </c>
      <c r="AF20" s="40">
        <f>AE20/AE21</f>
        <v>0.17348484848484849</v>
      </c>
    </row>
    <row r="21" spans="1:34" s="22" customFormat="1" ht="25.15" customHeight="1" thickBot="1" x14ac:dyDescent="0.6">
      <c r="A21" s="46"/>
      <c r="B21" s="47"/>
      <c r="C21" s="48" t="s">
        <v>34</v>
      </c>
      <c r="D21" s="49">
        <f>D12+D17+D20</f>
        <v>10000</v>
      </c>
      <c r="E21" s="50">
        <f>D21/D21</f>
        <v>1</v>
      </c>
      <c r="F21" s="50">
        <f t="shared" si="14"/>
        <v>1</v>
      </c>
      <c r="G21" s="49">
        <f>G12+G17+G20</f>
        <v>0</v>
      </c>
      <c r="H21" s="49">
        <f t="shared" si="15"/>
        <v>10000</v>
      </c>
      <c r="I21" s="50">
        <f>H21/H21</f>
        <v>1</v>
      </c>
      <c r="J21" s="50">
        <f t="shared" si="7"/>
        <v>0.86956521739130432</v>
      </c>
      <c r="K21" s="51">
        <f>K12+K17+K20</f>
        <v>2000</v>
      </c>
      <c r="L21" s="49">
        <f>L12+L17+L20</f>
        <v>12000</v>
      </c>
      <c r="M21" s="50">
        <f>L21/L21</f>
        <v>1</v>
      </c>
      <c r="N21" s="50">
        <f t="shared" si="8"/>
        <v>0.88888888888888884</v>
      </c>
      <c r="O21" s="51">
        <f>O12+O17+O20</f>
        <v>2500</v>
      </c>
      <c r="P21" s="49">
        <f t="shared" si="17"/>
        <v>14500</v>
      </c>
      <c r="Q21" s="50">
        <f>P21/P21</f>
        <v>1</v>
      </c>
      <c r="R21" s="50">
        <f t="shared" si="9"/>
        <v>0.90625</v>
      </c>
      <c r="S21" s="49">
        <f>S12+S17+S20</f>
        <v>3000</v>
      </c>
      <c r="T21" s="49">
        <f t="shared" si="18"/>
        <v>17500</v>
      </c>
      <c r="U21" s="50">
        <f>T21/T21</f>
        <v>1</v>
      </c>
      <c r="V21" s="50">
        <f t="shared" si="10"/>
        <v>0.92105263157894735</v>
      </c>
      <c r="W21" s="49">
        <f>W12+W17+W20</f>
        <v>3000</v>
      </c>
      <c r="X21" s="49">
        <f t="shared" si="19"/>
        <v>20500</v>
      </c>
      <c r="Y21" s="50">
        <f>X21/X21</f>
        <v>1</v>
      </c>
      <c r="Z21" s="50">
        <f t="shared" si="11"/>
        <v>0.93181818181818177</v>
      </c>
      <c r="AA21" s="49">
        <f>AA12+AA17+AA20</f>
        <v>22000</v>
      </c>
      <c r="AB21" s="50">
        <f>AA21/AA21</f>
        <v>1</v>
      </c>
      <c r="AC21" s="49">
        <f>AC12+AC17+AC20</f>
        <v>4400</v>
      </c>
      <c r="AD21" s="49">
        <f>AD12+AD17+AD20</f>
        <v>2180</v>
      </c>
      <c r="AE21" s="49">
        <f>AA21+AC19</f>
        <v>26400</v>
      </c>
      <c r="AF21" s="50">
        <f>AE21/AE22</f>
        <v>1</v>
      </c>
    </row>
    <row r="22" spans="1:34" s="22" customFormat="1" ht="27.65" customHeight="1" thickTop="1" thickBot="1" x14ac:dyDescent="0.6">
      <c r="A22" s="46" t="s">
        <v>35</v>
      </c>
      <c r="B22" s="47"/>
      <c r="C22" s="48"/>
      <c r="D22" s="49">
        <f>D12+D17+D20</f>
        <v>10000</v>
      </c>
      <c r="E22" s="49"/>
      <c r="F22" s="52"/>
      <c r="G22" s="49"/>
      <c r="H22" s="52">
        <f>H12+H17+H20</f>
        <v>10000</v>
      </c>
      <c r="I22" s="49"/>
      <c r="J22" s="52"/>
      <c r="K22" s="49"/>
      <c r="L22" s="52">
        <f>L12+L17+L20</f>
        <v>12000</v>
      </c>
      <c r="M22" s="49"/>
      <c r="N22" s="52"/>
      <c r="O22" s="51"/>
      <c r="P22" s="52">
        <f>P12+P17+P20</f>
        <v>14500</v>
      </c>
      <c r="Q22" s="49"/>
      <c r="R22" s="52"/>
      <c r="S22" s="49"/>
      <c r="T22" s="52">
        <f>T12+T17+T18+T19</f>
        <v>17500</v>
      </c>
      <c r="U22" s="49"/>
      <c r="V22" s="52"/>
      <c r="W22" s="49"/>
      <c r="X22" s="52">
        <f>X12+X17+X18+X19</f>
        <v>20500</v>
      </c>
      <c r="Y22" s="49"/>
      <c r="Z22" s="52"/>
      <c r="AA22" s="52">
        <f>AA21</f>
        <v>22000</v>
      </c>
      <c r="AB22" s="53">
        <f>AA22/AA22</f>
        <v>1</v>
      </c>
      <c r="AC22" s="49">
        <f>AC20+AA22</f>
        <v>26400</v>
      </c>
      <c r="AD22" s="49">
        <f>AC22</f>
        <v>26400</v>
      </c>
      <c r="AE22" s="49">
        <f>AE21</f>
        <v>26400</v>
      </c>
      <c r="AF22" s="53"/>
    </row>
    <row r="23" spans="1:34" s="22" customFormat="1" ht="16.5" customHeight="1" thickTop="1" x14ac:dyDescent="0.55000000000000004">
      <c r="A23" s="6" t="s">
        <v>60</v>
      </c>
      <c r="B23" s="36"/>
      <c r="C23" s="43"/>
      <c r="D23" s="54"/>
      <c r="E23" s="55"/>
      <c r="F23" s="55"/>
      <c r="G23" s="54"/>
      <c r="H23" s="54"/>
      <c r="I23" s="55"/>
      <c r="J23" s="55"/>
      <c r="K23" s="56"/>
      <c r="L23" s="54"/>
      <c r="M23" s="55"/>
      <c r="N23" s="55"/>
      <c r="O23" s="56"/>
      <c r="P23" s="54"/>
      <c r="Q23" s="55"/>
      <c r="R23" s="55"/>
      <c r="S23" s="54"/>
      <c r="T23" s="54"/>
      <c r="U23" s="55"/>
      <c r="V23" s="55"/>
      <c r="W23" s="54"/>
      <c r="X23" s="54"/>
      <c r="Y23" s="55"/>
      <c r="Z23" s="55"/>
      <c r="AA23" s="54"/>
      <c r="AB23" s="54"/>
      <c r="AC23" s="54"/>
      <c r="AD23" s="54"/>
      <c r="AE23" s="57"/>
      <c r="AF23" s="58"/>
    </row>
    <row r="24" spans="1:34" s="22" customFormat="1" ht="16.5" customHeight="1" x14ac:dyDescent="0.55000000000000004">
      <c r="A24" s="6"/>
      <c r="B24" s="7" t="s">
        <v>36</v>
      </c>
      <c r="C24" s="35"/>
      <c r="D24" s="9">
        <v>0</v>
      </c>
      <c r="E24" s="59" t="e">
        <f>D24/D27</f>
        <v>#DIV/0!</v>
      </c>
      <c r="F24" s="59">
        <f>D24/($D$22+$D$27)</f>
        <v>0</v>
      </c>
      <c r="G24" s="1"/>
      <c r="H24" s="9">
        <f>G24</f>
        <v>0</v>
      </c>
      <c r="I24" s="59">
        <f>H24/H27</f>
        <v>0</v>
      </c>
      <c r="J24" s="59">
        <f>H24/($H$22+$H$27)</f>
        <v>0</v>
      </c>
      <c r="K24" s="12">
        <v>0</v>
      </c>
      <c r="L24" s="9">
        <f>H24+K24</f>
        <v>0</v>
      </c>
      <c r="M24" s="59">
        <f>L24/L27</f>
        <v>0</v>
      </c>
      <c r="N24" s="59">
        <f>L24/($L$22+$L$27)</f>
        <v>0</v>
      </c>
      <c r="O24" s="12">
        <v>0</v>
      </c>
      <c r="P24" s="9">
        <f>L24+O24</f>
        <v>0</v>
      </c>
      <c r="Q24" s="59">
        <f>P24/P27</f>
        <v>0</v>
      </c>
      <c r="R24" s="59">
        <f>P24/($P$22+$P$27)</f>
        <v>0</v>
      </c>
      <c r="S24" s="9">
        <v>0</v>
      </c>
      <c r="T24" s="9">
        <f>P24+S24</f>
        <v>0</v>
      </c>
      <c r="U24" s="59">
        <f>T24/T27</f>
        <v>0</v>
      </c>
      <c r="V24" s="59">
        <f>T24/($T$22+$T$27)</f>
        <v>0</v>
      </c>
      <c r="W24" s="9">
        <v>0</v>
      </c>
      <c r="X24" s="9">
        <f>T24+W24</f>
        <v>0</v>
      </c>
      <c r="Y24" s="59">
        <f>X24/X27</f>
        <v>0</v>
      </c>
      <c r="Z24" s="59">
        <f>X24/($X$22+$X$27)</f>
        <v>0</v>
      </c>
      <c r="AA24" s="85"/>
      <c r="AB24" s="87"/>
      <c r="AC24" s="85"/>
      <c r="AD24" s="85"/>
      <c r="AE24" s="88"/>
      <c r="AF24" s="89"/>
    </row>
    <row r="25" spans="1:34" s="22" customFormat="1" ht="16.5" customHeight="1" x14ac:dyDescent="0.55000000000000004">
      <c r="A25" s="6"/>
      <c r="B25" s="7" t="s">
        <v>37</v>
      </c>
      <c r="C25" s="35"/>
      <c r="D25" s="9">
        <v>0</v>
      </c>
      <c r="E25" s="59" t="e">
        <f>D25/D27</f>
        <v>#DIV/0!</v>
      </c>
      <c r="F25" s="59">
        <f>D25/($D$22+$D$27)</f>
        <v>0</v>
      </c>
      <c r="G25" s="1"/>
      <c r="H25" s="9">
        <f>G25</f>
        <v>0</v>
      </c>
      <c r="I25" s="59">
        <f>H25/H27</f>
        <v>0</v>
      </c>
      <c r="J25" s="59">
        <f t="shared" ref="J25:J27" si="23">H25/($H$22+$H$27)</f>
        <v>0</v>
      </c>
      <c r="K25" s="12">
        <v>0</v>
      </c>
      <c r="L25" s="9">
        <f>H25+K25</f>
        <v>0</v>
      </c>
      <c r="M25" s="59">
        <f>L25/L27</f>
        <v>0</v>
      </c>
      <c r="N25" s="59">
        <f t="shared" ref="N25:N27" si="24">L25/($L$22+$L$27)</f>
        <v>0</v>
      </c>
      <c r="O25" s="12">
        <v>0</v>
      </c>
      <c r="P25" s="9">
        <f>L25+O25</f>
        <v>0</v>
      </c>
      <c r="Q25" s="59">
        <f>P25/P27</f>
        <v>0</v>
      </c>
      <c r="R25" s="59">
        <f t="shared" ref="R25:R27" si="25">P25/($P$22+$P$27)</f>
        <v>0</v>
      </c>
      <c r="S25" s="9">
        <v>0</v>
      </c>
      <c r="T25" s="9">
        <f>P25+S25</f>
        <v>0</v>
      </c>
      <c r="U25" s="59">
        <f>T25/T27</f>
        <v>0</v>
      </c>
      <c r="V25" s="59">
        <f t="shared" ref="V25:V27" si="26">T25/($T$22+$T$27)</f>
        <v>0</v>
      </c>
      <c r="W25" s="9">
        <v>0</v>
      </c>
      <c r="X25" s="9">
        <f>T25+W25</f>
        <v>0</v>
      </c>
      <c r="Y25" s="59">
        <f>X25/X27</f>
        <v>0</v>
      </c>
      <c r="Z25" s="59">
        <f t="shared" ref="Z25:Z27" si="27">X25/($X$22+$X$27)</f>
        <v>0</v>
      </c>
      <c r="AA25" s="85"/>
      <c r="AB25" s="87"/>
      <c r="AC25" s="85"/>
      <c r="AD25" s="85"/>
      <c r="AE25" s="88"/>
      <c r="AF25" s="89"/>
    </row>
    <row r="26" spans="1:34" s="22" customFormat="1" ht="16.5" customHeight="1" x14ac:dyDescent="0.55000000000000004">
      <c r="A26" s="6"/>
      <c r="B26" s="7" t="s">
        <v>38</v>
      </c>
      <c r="C26" s="35"/>
      <c r="D26" s="9">
        <v>0</v>
      </c>
      <c r="E26" s="59" t="e">
        <f>D26/D27</f>
        <v>#DIV/0!</v>
      </c>
      <c r="F26" s="59">
        <f>D26/($D$22+$D$27)</f>
        <v>0</v>
      </c>
      <c r="G26" s="1">
        <v>1500</v>
      </c>
      <c r="H26" s="9">
        <f>G26</f>
        <v>1500</v>
      </c>
      <c r="I26" s="59">
        <f>H26/H27</f>
        <v>1</v>
      </c>
      <c r="J26" s="59">
        <f t="shared" si="23"/>
        <v>0.13043478260869565</v>
      </c>
      <c r="K26" s="12">
        <v>0</v>
      </c>
      <c r="L26" s="9">
        <f>H26+K26</f>
        <v>1500</v>
      </c>
      <c r="M26" s="59">
        <f>L26/L27</f>
        <v>1</v>
      </c>
      <c r="N26" s="59">
        <f t="shared" si="24"/>
        <v>0.1111111111111111</v>
      </c>
      <c r="O26" s="12">
        <v>0</v>
      </c>
      <c r="P26" s="9">
        <f>L26+O26</f>
        <v>1500</v>
      </c>
      <c r="Q26" s="59">
        <f>P26/P27</f>
        <v>1</v>
      </c>
      <c r="R26" s="59">
        <f t="shared" si="25"/>
        <v>9.375E-2</v>
      </c>
      <c r="S26" s="9">
        <v>0</v>
      </c>
      <c r="T26" s="9">
        <f>P26+S26</f>
        <v>1500</v>
      </c>
      <c r="U26" s="59">
        <f>T26/T27</f>
        <v>1</v>
      </c>
      <c r="V26" s="59">
        <f t="shared" si="26"/>
        <v>7.8947368421052627E-2</v>
      </c>
      <c r="W26" s="9">
        <v>0</v>
      </c>
      <c r="X26" s="9">
        <f>T26+W26</f>
        <v>1500</v>
      </c>
      <c r="Y26" s="59">
        <f>X26/X27</f>
        <v>1</v>
      </c>
      <c r="Z26" s="59">
        <f t="shared" si="27"/>
        <v>6.8181818181818177E-2</v>
      </c>
      <c r="AA26" s="85"/>
      <c r="AB26" s="87"/>
      <c r="AC26" s="85"/>
      <c r="AD26" s="85"/>
      <c r="AE26" s="88"/>
      <c r="AF26" s="89"/>
    </row>
    <row r="27" spans="1:34" s="22" customFormat="1" ht="24.65" customHeight="1" thickBot="1" x14ac:dyDescent="0.6">
      <c r="A27" s="46"/>
      <c r="B27" s="47"/>
      <c r="C27" s="48" t="s">
        <v>39</v>
      </c>
      <c r="D27" s="49">
        <f>SUM(D24:D26)</f>
        <v>0</v>
      </c>
      <c r="E27" s="53" t="e">
        <f>D27/D27</f>
        <v>#DIV/0!</v>
      </c>
      <c r="F27" s="53">
        <f>D27/($D$22+$D$27)</f>
        <v>0</v>
      </c>
      <c r="G27" s="49">
        <f>SUM(G24:G26)</f>
        <v>1500</v>
      </c>
      <c r="H27" s="49">
        <f>G27</f>
        <v>1500</v>
      </c>
      <c r="I27" s="53">
        <f>H27/H27</f>
        <v>1</v>
      </c>
      <c r="J27" s="53">
        <f t="shared" si="23"/>
        <v>0.13043478260869565</v>
      </c>
      <c r="K27" s="51">
        <f>SUM(K24:K26)</f>
        <v>0</v>
      </c>
      <c r="L27" s="9">
        <f>H27+K27</f>
        <v>1500</v>
      </c>
      <c r="M27" s="53">
        <f>L27/L27</f>
        <v>1</v>
      </c>
      <c r="N27" s="53">
        <f t="shared" si="24"/>
        <v>0.1111111111111111</v>
      </c>
      <c r="O27" s="51">
        <f>SUM(O24:O26)</f>
        <v>0</v>
      </c>
      <c r="P27" s="9">
        <f>L27+O27</f>
        <v>1500</v>
      </c>
      <c r="Q27" s="53">
        <f>P27/P27</f>
        <v>1</v>
      </c>
      <c r="R27" s="53">
        <f t="shared" si="25"/>
        <v>9.375E-2</v>
      </c>
      <c r="S27" s="49">
        <f>SUM(S24:S26)</f>
        <v>0</v>
      </c>
      <c r="T27" s="9">
        <f>P27+S27</f>
        <v>1500</v>
      </c>
      <c r="U27" s="53">
        <f>T27/T27</f>
        <v>1</v>
      </c>
      <c r="V27" s="53">
        <f t="shared" si="26"/>
        <v>7.8947368421052627E-2</v>
      </c>
      <c r="W27" s="49">
        <f>SUM(W24:W26)</f>
        <v>0</v>
      </c>
      <c r="X27" s="9">
        <f>T27+W27</f>
        <v>1500</v>
      </c>
      <c r="Y27" s="53">
        <f>X27/X27</f>
        <v>1</v>
      </c>
      <c r="Z27" s="53">
        <f t="shared" si="27"/>
        <v>6.8181818181818177E-2</v>
      </c>
      <c r="AA27" s="90"/>
      <c r="AB27" s="91"/>
      <c r="AC27" s="90"/>
      <c r="AD27" s="90"/>
      <c r="AE27" s="92"/>
      <c r="AF27" s="93"/>
      <c r="AG27" s="60" t="s">
        <v>40</v>
      </c>
      <c r="AH27" s="60" t="s">
        <v>41</v>
      </c>
    </row>
    <row r="28" spans="1:34" s="22" customFormat="1" ht="16.5" customHeight="1" thickTop="1" x14ac:dyDescent="0.55000000000000004">
      <c r="A28" s="72" t="s">
        <v>42</v>
      </c>
      <c r="B28" s="73"/>
      <c r="C28" s="74"/>
      <c r="D28" s="102">
        <v>0.1</v>
      </c>
      <c r="E28" s="103"/>
      <c r="F28" s="104"/>
      <c r="G28" s="95">
        <v>0.1</v>
      </c>
      <c r="H28" s="102">
        <v>0.1</v>
      </c>
      <c r="I28" s="103"/>
      <c r="J28" s="104"/>
      <c r="K28" s="76">
        <v>30</v>
      </c>
      <c r="L28" s="105">
        <v>30</v>
      </c>
      <c r="M28" s="106"/>
      <c r="N28" s="107"/>
      <c r="O28" s="76">
        <v>50</v>
      </c>
      <c r="P28" s="105">
        <v>50</v>
      </c>
      <c r="Q28" s="106"/>
      <c r="R28" s="107"/>
      <c r="S28" s="75">
        <v>70</v>
      </c>
      <c r="T28" s="105">
        <v>70</v>
      </c>
      <c r="U28" s="106"/>
      <c r="V28" s="107"/>
      <c r="W28" s="75">
        <v>100</v>
      </c>
      <c r="X28" s="105">
        <v>100</v>
      </c>
      <c r="Y28" s="106"/>
      <c r="Z28" s="107"/>
      <c r="AA28" s="105"/>
      <c r="AB28" s="118"/>
      <c r="AC28" s="105"/>
      <c r="AD28" s="119"/>
      <c r="AE28" s="119"/>
      <c r="AF28" s="120"/>
      <c r="AG28" s="22">
        <f>AG43/AE22</f>
        <v>0</v>
      </c>
      <c r="AH28" s="22">
        <f>AH43/AE22</f>
        <v>0</v>
      </c>
    </row>
    <row r="29" spans="1:34" s="22" customFormat="1" ht="16.5" customHeight="1" x14ac:dyDescent="0.55000000000000004">
      <c r="A29" s="7" t="s">
        <v>43</v>
      </c>
      <c r="B29" s="8"/>
      <c r="C29" s="35"/>
      <c r="D29" s="121">
        <f>D28*D22</f>
        <v>1000</v>
      </c>
      <c r="E29" s="122"/>
      <c r="F29" s="123"/>
      <c r="G29" s="9"/>
      <c r="H29" s="121">
        <f>D29</f>
        <v>1000</v>
      </c>
      <c r="I29" s="122"/>
      <c r="J29" s="123"/>
      <c r="K29" s="3">
        <f>K28*K21</f>
        <v>60000</v>
      </c>
      <c r="L29" s="121">
        <f>K29</f>
        <v>60000</v>
      </c>
      <c r="M29" s="122"/>
      <c r="N29" s="123"/>
      <c r="O29" s="3">
        <f>O28*O21</f>
        <v>125000</v>
      </c>
      <c r="P29" s="121">
        <f>O29</f>
        <v>125000</v>
      </c>
      <c r="Q29" s="122"/>
      <c r="R29" s="123"/>
      <c r="S29" s="11">
        <f>S28*S21</f>
        <v>210000</v>
      </c>
      <c r="T29" s="121">
        <f>S29</f>
        <v>210000</v>
      </c>
      <c r="U29" s="122"/>
      <c r="V29" s="123"/>
      <c r="W29" s="11">
        <f>W28*W21</f>
        <v>300000</v>
      </c>
      <c r="X29" s="121">
        <f>W29</f>
        <v>300000</v>
      </c>
      <c r="Y29" s="122"/>
      <c r="Z29" s="123"/>
      <c r="AA29" s="124"/>
      <c r="AB29" s="125"/>
      <c r="AC29" s="126"/>
      <c r="AD29" s="127"/>
      <c r="AE29" s="127"/>
      <c r="AF29" s="128"/>
      <c r="AG29" s="22">
        <f>AG28*AC22</f>
        <v>0</v>
      </c>
      <c r="AH29" s="22">
        <f>AH28*AC22</f>
        <v>0</v>
      </c>
    </row>
    <row r="30" spans="1:34" s="22" customFormat="1" ht="16.5" customHeight="1" x14ac:dyDescent="0.55000000000000004">
      <c r="A30" s="7" t="s">
        <v>56</v>
      </c>
      <c r="B30" s="20"/>
      <c r="C30" s="20"/>
      <c r="D30" s="121">
        <f>D29</f>
        <v>1000</v>
      </c>
      <c r="E30" s="122"/>
      <c r="F30" s="123"/>
      <c r="G30" s="9"/>
      <c r="H30" s="121">
        <f>H29</f>
        <v>1000</v>
      </c>
      <c r="I30" s="122"/>
      <c r="J30" s="123"/>
      <c r="K30" s="3">
        <f>H30+K29</f>
        <v>61000</v>
      </c>
      <c r="L30" s="121">
        <f>K30</f>
        <v>61000</v>
      </c>
      <c r="M30" s="122"/>
      <c r="N30" s="123"/>
      <c r="O30" s="4">
        <f>L30+O29</f>
        <v>186000</v>
      </c>
      <c r="P30" s="121">
        <f>O30</f>
        <v>186000</v>
      </c>
      <c r="Q30" s="122"/>
      <c r="R30" s="123"/>
      <c r="S30" s="11">
        <f>P30+S29</f>
        <v>396000</v>
      </c>
      <c r="T30" s="121">
        <f>S30</f>
        <v>396000</v>
      </c>
      <c r="U30" s="122"/>
      <c r="V30" s="123"/>
      <c r="W30" s="11">
        <f>W29+T30</f>
        <v>696000</v>
      </c>
      <c r="X30" s="121">
        <f>W30</f>
        <v>696000</v>
      </c>
      <c r="Y30" s="122"/>
      <c r="Z30" s="123"/>
      <c r="AA30" s="124"/>
      <c r="AB30" s="125"/>
      <c r="AC30" s="126"/>
      <c r="AD30" s="127"/>
      <c r="AE30" s="127"/>
      <c r="AF30" s="128"/>
    </row>
    <row r="31" spans="1:34" s="22" customFormat="1" ht="16.5" customHeight="1" x14ac:dyDescent="0.55000000000000004">
      <c r="A31" s="34" t="s">
        <v>44</v>
      </c>
      <c r="B31" s="20"/>
      <c r="C31" s="20"/>
      <c r="D31" s="121"/>
      <c r="E31" s="122"/>
      <c r="F31" s="123"/>
      <c r="G31" s="9"/>
      <c r="H31" s="121"/>
      <c r="I31" s="122"/>
      <c r="J31" s="123"/>
      <c r="K31" s="10"/>
      <c r="L31" s="121"/>
      <c r="M31" s="122"/>
      <c r="N31" s="123"/>
      <c r="O31" s="4"/>
      <c r="P31" s="121"/>
      <c r="Q31" s="122"/>
      <c r="R31" s="123"/>
      <c r="S31" s="11"/>
      <c r="T31" s="121"/>
      <c r="U31" s="122"/>
      <c r="V31" s="123"/>
      <c r="W31" s="11"/>
      <c r="X31" s="121"/>
      <c r="Y31" s="122"/>
      <c r="Z31" s="123"/>
      <c r="AA31" s="12"/>
      <c r="AB31" s="63"/>
      <c r="AC31" s="124"/>
      <c r="AD31" s="129"/>
      <c r="AE31" s="129"/>
      <c r="AF31" s="130"/>
    </row>
    <row r="32" spans="1:34" s="22" customFormat="1" ht="16.5" customHeight="1" x14ac:dyDescent="0.55000000000000004">
      <c r="A32" s="6"/>
      <c r="B32" s="77" t="s">
        <v>45</v>
      </c>
      <c r="C32" s="78"/>
      <c r="D32" s="126"/>
      <c r="E32" s="135"/>
      <c r="F32" s="136"/>
      <c r="G32" s="1"/>
      <c r="H32" s="126"/>
      <c r="I32" s="135"/>
      <c r="J32" s="136"/>
      <c r="K32" s="5"/>
      <c r="L32" s="126"/>
      <c r="M32" s="135"/>
      <c r="N32" s="136"/>
      <c r="O32" s="79"/>
      <c r="P32" s="126"/>
      <c r="Q32" s="135"/>
      <c r="R32" s="136"/>
      <c r="S32" s="80"/>
      <c r="T32" s="126"/>
      <c r="U32" s="135"/>
      <c r="V32" s="136"/>
      <c r="W32" s="80"/>
      <c r="X32" s="126"/>
      <c r="Y32" s="135"/>
      <c r="Z32" s="136"/>
      <c r="AA32" s="126"/>
      <c r="AB32" s="131"/>
      <c r="AC32" s="132"/>
      <c r="AD32" s="133"/>
      <c r="AE32" s="133"/>
      <c r="AF32" s="134"/>
    </row>
    <row r="33" spans="1:35" ht="16.5" customHeight="1" x14ac:dyDescent="0.55000000000000004">
      <c r="A33" s="6"/>
      <c r="B33" s="77" t="s">
        <v>46</v>
      </c>
      <c r="C33" s="78"/>
      <c r="D33" s="126"/>
      <c r="E33" s="135"/>
      <c r="F33" s="136"/>
      <c r="G33" s="1"/>
      <c r="H33" s="126"/>
      <c r="I33" s="135"/>
      <c r="J33" s="136"/>
      <c r="K33" s="5"/>
      <c r="L33" s="126"/>
      <c r="M33" s="135"/>
      <c r="N33" s="136"/>
      <c r="O33" s="79"/>
      <c r="P33" s="126"/>
      <c r="Q33" s="135"/>
      <c r="R33" s="136"/>
      <c r="S33" s="80"/>
      <c r="T33" s="126"/>
      <c r="U33" s="135"/>
      <c r="V33" s="136"/>
      <c r="W33" s="80"/>
      <c r="X33" s="126"/>
      <c r="Y33" s="135"/>
      <c r="Z33" s="136"/>
      <c r="AA33" s="126"/>
      <c r="AB33" s="131"/>
      <c r="AC33" s="132"/>
      <c r="AD33" s="133"/>
      <c r="AE33" s="133"/>
      <c r="AF33" s="134"/>
    </row>
    <row r="34" spans="1:35" ht="16.5" customHeight="1" x14ac:dyDescent="0.55000000000000004">
      <c r="A34" s="6"/>
      <c r="B34" s="77" t="s">
        <v>47</v>
      </c>
      <c r="C34" s="78"/>
      <c r="D34" s="126"/>
      <c r="E34" s="135"/>
      <c r="F34" s="136"/>
      <c r="G34" s="1"/>
      <c r="H34" s="126"/>
      <c r="I34" s="135"/>
      <c r="J34" s="136"/>
      <c r="K34" s="5"/>
      <c r="L34" s="126"/>
      <c r="M34" s="135"/>
      <c r="N34" s="136"/>
      <c r="O34" s="79"/>
      <c r="P34" s="126"/>
      <c r="Q34" s="135"/>
      <c r="R34" s="136"/>
      <c r="S34" s="80"/>
      <c r="T34" s="126"/>
      <c r="U34" s="135"/>
      <c r="V34" s="136"/>
      <c r="W34" s="80"/>
      <c r="X34" s="126"/>
      <c r="Y34" s="135"/>
      <c r="Z34" s="136"/>
      <c r="AA34" s="126"/>
      <c r="AB34" s="131"/>
      <c r="AC34" s="132"/>
      <c r="AD34" s="133"/>
      <c r="AE34" s="133"/>
      <c r="AF34" s="134"/>
      <c r="AG34" s="14"/>
      <c r="AH34" s="14"/>
      <c r="AI34" s="14"/>
    </row>
    <row r="35" spans="1:35" ht="16.5" customHeight="1" x14ac:dyDescent="0.55000000000000004">
      <c r="A35" s="6"/>
      <c r="B35" s="77"/>
      <c r="C35" s="78" t="s">
        <v>48</v>
      </c>
      <c r="D35" s="126"/>
      <c r="E35" s="135"/>
      <c r="F35" s="136"/>
      <c r="G35" s="1"/>
      <c r="H35" s="126"/>
      <c r="I35" s="135"/>
      <c r="J35" s="136"/>
      <c r="K35" s="5"/>
      <c r="L35" s="126"/>
      <c r="M35" s="135"/>
      <c r="N35" s="136"/>
      <c r="O35" s="79"/>
      <c r="P35" s="126"/>
      <c r="Q35" s="135"/>
      <c r="R35" s="136"/>
      <c r="S35" s="80"/>
      <c r="T35" s="126"/>
      <c r="U35" s="135"/>
      <c r="V35" s="136"/>
      <c r="W35" s="80"/>
      <c r="X35" s="126"/>
      <c r="Y35" s="135"/>
      <c r="Z35" s="136"/>
      <c r="AA35" s="126"/>
      <c r="AB35" s="131"/>
      <c r="AC35" s="132"/>
      <c r="AD35" s="133"/>
      <c r="AE35" s="133"/>
      <c r="AF35" s="134"/>
      <c r="AG35" s="14"/>
      <c r="AH35" s="14"/>
      <c r="AI35" s="14"/>
    </row>
    <row r="36" spans="1:35" ht="16.5" customHeight="1" x14ac:dyDescent="0.55000000000000004">
      <c r="A36" s="61"/>
      <c r="B36" s="62"/>
      <c r="C36" s="62" t="s">
        <v>49</v>
      </c>
      <c r="D36" s="121">
        <f>D32+D33+D34</f>
        <v>0</v>
      </c>
      <c r="E36" s="122"/>
      <c r="F36" s="123"/>
      <c r="G36" s="9"/>
      <c r="H36" s="121">
        <f>H32+H33+H34</f>
        <v>0</v>
      </c>
      <c r="I36" s="122"/>
      <c r="J36" s="123"/>
      <c r="K36" s="10"/>
      <c r="L36" s="121">
        <f>L32+L33+L34</f>
        <v>0</v>
      </c>
      <c r="M36" s="122"/>
      <c r="N36" s="123"/>
      <c r="O36" s="4"/>
      <c r="P36" s="121">
        <f>P32+P33+P34</f>
        <v>0</v>
      </c>
      <c r="Q36" s="122"/>
      <c r="R36" s="123"/>
      <c r="S36" s="11"/>
      <c r="T36" s="121">
        <f>T32+T33+T34</f>
        <v>0</v>
      </c>
      <c r="U36" s="122"/>
      <c r="V36" s="123"/>
      <c r="W36" s="11"/>
      <c r="X36" s="121">
        <f>X32+X33+X34</f>
        <v>0</v>
      </c>
      <c r="Y36" s="122"/>
      <c r="Z36" s="123"/>
      <c r="AA36" s="121"/>
      <c r="AB36" s="137"/>
      <c r="AC36" s="121">
        <f>AC32+AC33+AC34</f>
        <v>0</v>
      </c>
      <c r="AD36" s="138"/>
      <c r="AE36" s="138"/>
      <c r="AF36" s="139"/>
    </row>
    <row r="37" spans="1:35" s="70" customFormat="1" ht="16.5" customHeight="1" x14ac:dyDescent="0.55000000000000004">
      <c r="A37" s="64" t="s">
        <v>50</v>
      </c>
      <c r="B37" s="65"/>
      <c r="C37" s="65"/>
      <c r="D37" s="140">
        <f>D36/D22</f>
        <v>0</v>
      </c>
      <c r="E37" s="141"/>
      <c r="F37" s="142"/>
      <c r="G37" s="66"/>
      <c r="H37" s="140">
        <f>H36/H22</f>
        <v>0</v>
      </c>
      <c r="I37" s="141"/>
      <c r="J37" s="142"/>
      <c r="K37" s="67"/>
      <c r="L37" s="140">
        <f>L36/L22</f>
        <v>0</v>
      </c>
      <c r="M37" s="141"/>
      <c r="N37" s="142"/>
      <c r="O37" s="68"/>
      <c r="P37" s="140">
        <f>P36/P22</f>
        <v>0</v>
      </c>
      <c r="Q37" s="141"/>
      <c r="R37" s="142"/>
      <c r="S37" s="69"/>
      <c r="T37" s="140">
        <f>T36/T22</f>
        <v>0</v>
      </c>
      <c r="U37" s="141"/>
      <c r="V37" s="142"/>
      <c r="W37" s="69"/>
      <c r="X37" s="140">
        <f>X36/X22</f>
        <v>0</v>
      </c>
      <c r="Y37" s="141"/>
      <c r="Z37" s="142"/>
      <c r="AA37" s="140"/>
      <c r="AB37" s="143"/>
      <c r="AC37" s="140">
        <f>AC36/AE22</f>
        <v>0</v>
      </c>
      <c r="AD37" s="138"/>
      <c r="AE37" s="138">
        <f>AE36/AE22</f>
        <v>0</v>
      </c>
      <c r="AF37" s="139"/>
      <c r="AG37" s="22"/>
      <c r="AH37" s="22"/>
      <c r="AI37" s="22"/>
    </row>
    <row r="38" spans="1:35" s="70" customFormat="1" ht="16.5" customHeight="1" x14ac:dyDescent="0.55000000000000004">
      <c r="A38" s="64" t="s">
        <v>51</v>
      </c>
      <c r="B38" s="65"/>
      <c r="C38" s="65"/>
      <c r="D38" s="140">
        <f>D36/(D22+D27)</f>
        <v>0</v>
      </c>
      <c r="E38" s="141"/>
      <c r="F38" s="142"/>
      <c r="G38" s="66"/>
      <c r="H38" s="140">
        <f>H36/(H22+H27)</f>
        <v>0</v>
      </c>
      <c r="I38" s="141"/>
      <c r="J38" s="142"/>
      <c r="K38" s="67"/>
      <c r="L38" s="140">
        <f>L36/(L22+L27)</f>
        <v>0</v>
      </c>
      <c r="M38" s="141"/>
      <c r="N38" s="142"/>
      <c r="O38" s="68"/>
      <c r="P38" s="140">
        <f>P36/(P22+P27)</f>
        <v>0</v>
      </c>
      <c r="Q38" s="141"/>
      <c r="R38" s="142"/>
      <c r="S38" s="69"/>
      <c r="T38" s="140">
        <f>T36/(T22+T27)</f>
        <v>0</v>
      </c>
      <c r="U38" s="141"/>
      <c r="V38" s="142"/>
      <c r="W38" s="69"/>
      <c r="X38" s="140">
        <f>X36/(X22+X27)</f>
        <v>0</v>
      </c>
      <c r="Y38" s="141"/>
      <c r="Z38" s="142"/>
      <c r="AA38" s="140"/>
      <c r="AB38" s="143"/>
      <c r="AC38" s="140">
        <f>AC37</f>
        <v>0</v>
      </c>
      <c r="AD38" s="138"/>
      <c r="AE38" s="138" t="e">
        <f>AE37/AE23</f>
        <v>#DIV/0!</v>
      </c>
      <c r="AF38" s="139"/>
      <c r="AG38" s="22"/>
      <c r="AH38" s="22"/>
      <c r="AI38" s="22"/>
    </row>
    <row r="39" spans="1:35" ht="16.5" customHeight="1" x14ac:dyDescent="0.55000000000000004">
      <c r="A39" s="77" t="s">
        <v>52</v>
      </c>
      <c r="B39" s="78"/>
      <c r="C39" s="78"/>
      <c r="D39" s="126"/>
      <c r="E39" s="144"/>
      <c r="F39" s="136"/>
      <c r="G39" s="1"/>
      <c r="H39" s="126"/>
      <c r="I39" s="144"/>
      <c r="J39" s="136"/>
      <c r="K39" s="5"/>
      <c r="L39" s="126"/>
      <c r="M39" s="144"/>
      <c r="N39" s="136"/>
      <c r="O39" s="79"/>
      <c r="P39" s="126"/>
      <c r="Q39" s="144"/>
      <c r="R39" s="136"/>
      <c r="S39" s="80"/>
      <c r="T39" s="126"/>
      <c r="U39" s="144"/>
      <c r="V39" s="136"/>
      <c r="W39" s="80"/>
      <c r="X39" s="126"/>
      <c r="Y39" s="144"/>
      <c r="Z39" s="136"/>
      <c r="AA39" s="126"/>
      <c r="AB39" s="131"/>
      <c r="AC39" s="145"/>
      <c r="AD39" s="127"/>
      <c r="AE39" s="127"/>
      <c r="AF39" s="128"/>
      <c r="AG39" s="14"/>
      <c r="AH39" s="14"/>
      <c r="AI39" s="14"/>
    </row>
    <row r="40" spans="1:35" ht="16.5" customHeight="1" x14ac:dyDescent="0.55000000000000004">
      <c r="A40" s="77" t="s">
        <v>53</v>
      </c>
      <c r="B40" s="78"/>
      <c r="C40" s="78"/>
      <c r="D40" s="126"/>
      <c r="E40" s="144"/>
      <c r="F40" s="136"/>
      <c r="G40" s="1"/>
      <c r="H40" s="126"/>
      <c r="I40" s="144"/>
      <c r="J40" s="136"/>
      <c r="K40" s="5"/>
      <c r="L40" s="126"/>
      <c r="M40" s="144"/>
      <c r="N40" s="136"/>
      <c r="O40" s="79"/>
      <c r="P40" s="126"/>
      <c r="Q40" s="144"/>
      <c r="R40" s="136"/>
      <c r="S40" s="80"/>
      <c r="T40" s="126"/>
      <c r="U40" s="144"/>
      <c r="V40" s="136"/>
      <c r="W40" s="80"/>
      <c r="X40" s="126"/>
      <c r="Y40" s="144"/>
      <c r="Z40" s="136"/>
      <c r="AA40" s="126"/>
      <c r="AB40" s="131"/>
      <c r="AC40" s="145"/>
      <c r="AD40" s="127"/>
      <c r="AE40" s="127"/>
      <c r="AF40" s="128"/>
      <c r="AG40" s="14"/>
      <c r="AH40" s="14"/>
      <c r="AI40" s="14"/>
    </row>
    <row r="41" spans="1:35" s="70" customFormat="1" ht="16.5" customHeight="1" x14ac:dyDescent="0.55000000000000004">
      <c r="A41" s="64" t="s">
        <v>54</v>
      </c>
      <c r="B41" s="65"/>
      <c r="C41" s="65"/>
      <c r="D41" s="140">
        <f>D35/D22</f>
        <v>0</v>
      </c>
      <c r="E41" s="141"/>
      <c r="F41" s="142"/>
      <c r="G41" s="66"/>
      <c r="H41" s="140">
        <f>H35/H22</f>
        <v>0</v>
      </c>
      <c r="I41" s="141"/>
      <c r="J41" s="142"/>
      <c r="K41" s="67"/>
      <c r="L41" s="140">
        <f>L35/L22</f>
        <v>0</v>
      </c>
      <c r="M41" s="141"/>
      <c r="N41" s="142"/>
      <c r="O41" s="68"/>
      <c r="P41" s="140">
        <f>P35/P22</f>
        <v>0</v>
      </c>
      <c r="Q41" s="141"/>
      <c r="R41" s="142"/>
      <c r="S41" s="69"/>
      <c r="T41" s="140">
        <f>T35/T22</f>
        <v>0</v>
      </c>
      <c r="U41" s="141"/>
      <c r="V41" s="142"/>
      <c r="W41" s="69"/>
      <c r="X41" s="140">
        <f>X35/X22</f>
        <v>0</v>
      </c>
      <c r="Y41" s="141"/>
      <c r="Z41" s="142"/>
      <c r="AA41" s="140"/>
      <c r="AB41" s="143"/>
      <c r="AC41" s="140">
        <f>AC35/AE22</f>
        <v>0</v>
      </c>
      <c r="AD41" s="138"/>
      <c r="AE41" s="138"/>
      <c r="AF41" s="139"/>
      <c r="AG41" s="22"/>
      <c r="AH41" s="22"/>
      <c r="AI41" s="22"/>
    </row>
    <row r="42" spans="1:35" s="70" customFormat="1" ht="16.5" customHeight="1" x14ac:dyDescent="0.55000000000000004">
      <c r="A42" s="64" t="s">
        <v>51</v>
      </c>
      <c r="B42" s="65"/>
      <c r="C42" s="65"/>
      <c r="D42" s="140">
        <f>D35/(D22+D27)</f>
        <v>0</v>
      </c>
      <c r="E42" s="141"/>
      <c r="F42" s="142"/>
      <c r="G42" s="66"/>
      <c r="H42" s="140">
        <f>H35/(H22+H27)</f>
        <v>0</v>
      </c>
      <c r="I42" s="141"/>
      <c r="J42" s="142"/>
      <c r="K42" s="67"/>
      <c r="L42" s="140">
        <f>L35/(L22+L27)</f>
        <v>0</v>
      </c>
      <c r="M42" s="141"/>
      <c r="N42" s="142"/>
      <c r="O42" s="68"/>
      <c r="P42" s="140">
        <f>P35/(P22+P27)</f>
        <v>0</v>
      </c>
      <c r="Q42" s="141"/>
      <c r="R42" s="142"/>
      <c r="S42" s="69"/>
      <c r="T42" s="140">
        <f>T35/(T22+T27)</f>
        <v>0</v>
      </c>
      <c r="U42" s="141"/>
      <c r="V42" s="142"/>
      <c r="W42" s="69"/>
      <c r="X42" s="140">
        <f>X35/(X22+X27)</f>
        <v>0</v>
      </c>
      <c r="Y42" s="141"/>
      <c r="Z42" s="142"/>
      <c r="AA42" s="140"/>
      <c r="AB42" s="143"/>
      <c r="AC42" s="140">
        <f>AC41</f>
        <v>0</v>
      </c>
      <c r="AD42" s="138"/>
      <c r="AE42" s="138"/>
      <c r="AF42" s="139"/>
      <c r="AG42" s="22"/>
      <c r="AH42" s="22"/>
      <c r="AI42" s="22"/>
    </row>
    <row r="43" spans="1:35" ht="16.5" customHeight="1" x14ac:dyDescent="0.55000000000000004">
      <c r="A43" s="7" t="s">
        <v>55</v>
      </c>
      <c r="B43" s="8"/>
      <c r="C43" s="35"/>
      <c r="D43" s="152">
        <f>D28*D22</f>
        <v>1000</v>
      </c>
      <c r="E43" s="153"/>
      <c r="F43" s="154"/>
      <c r="G43" s="9"/>
      <c r="H43" s="152">
        <f>H28*H22</f>
        <v>1000</v>
      </c>
      <c r="I43" s="153"/>
      <c r="J43" s="154"/>
      <c r="K43" s="11">
        <f>(K21+H22)*K28</f>
        <v>360000</v>
      </c>
      <c r="L43" s="152">
        <f>L28*L22</f>
        <v>360000</v>
      </c>
      <c r="M43" s="153"/>
      <c r="N43" s="154"/>
      <c r="O43" s="3">
        <f>(O21+L22)*O28</f>
        <v>725000</v>
      </c>
      <c r="P43" s="152">
        <f>P28*P22</f>
        <v>725000</v>
      </c>
      <c r="Q43" s="153"/>
      <c r="R43" s="154"/>
      <c r="S43" s="11">
        <f>(S21+P22)*S28</f>
        <v>1225000</v>
      </c>
      <c r="T43" s="152">
        <f>T28*T22</f>
        <v>1225000</v>
      </c>
      <c r="U43" s="153"/>
      <c r="V43" s="154"/>
      <c r="W43" s="11">
        <f>(W21+T22)*W28</f>
        <v>2050000</v>
      </c>
      <c r="X43" s="152">
        <f>X28*X22</f>
        <v>2050000</v>
      </c>
      <c r="Y43" s="153"/>
      <c r="Z43" s="154"/>
      <c r="AA43" s="146">
        <f>AA28*AA22</f>
        <v>0</v>
      </c>
      <c r="AB43" s="147"/>
      <c r="AC43" s="155">
        <f>AC29*AE22</f>
        <v>0</v>
      </c>
      <c r="AD43" s="156"/>
      <c r="AE43" s="156"/>
      <c r="AF43" s="157"/>
      <c r="AG43" s="22">
        <f>AA35*25</f>
        <v>0</v>
      </c>
      <c r="AH43" s="22">
        <f>AA35*35</f>
        <v>0</v>
      </c>
    </row>
    <row r="44" spans="1:35" ht="16.5" customHeight="1" x14ac:dyDescent="0.55000000000000004">
      <c r="A44" s="7" t="s">
        <v>59</v>
      </c>
      <c r="B44" s="8"/>
      <c r="C44" s="35"/>
      <c r="D44" s="121">
        <f>D28*(D22+D27)</f>
        <v>1000</v>
      </c>
      <c r="E44" s="151"/>
      <c r="F44" s="123"/>
      <c r="G44" s="9"/>
      <c r="H44" s="121">
        <f>H28*(H22+H27)</f>
        <v>1150</v>
      </c>
      <c r="I44" s="151"/>
      <c r="J44" s="123"/>
      <c r="K44" s="3">
        <f>(K21+H22+H27)*K28</f>
        <v>405000</v>
      </c>
      <c r="L44" s="121">
        <f>L28*(L22+L27)</f>
        <v>405000</v>
      </c>
      <c r="M44" s="151"/>
      <c r="N44" s="123"/>
      <c r="O44" s="3">
        <f>(O21+L22+L27)*O28</f>
        <v>800000</v>
      </c>
      <c r="P44" s="121">
        <f>P28*(P22+P27)</f>
        <v>800000</v>
      </c>
      <c r="Q44" s="151"/>
      <c r="R44" s="123"/>
      <c r="S44" s="11">
        <f>(S21+P22+P27)*S28</f>
        <v>1330000</v>
      </c>
      <c r="T44" s="121">
        <f>T28*(T22+T27)</f>
        <v>1330000</v>
      </c>
      <c r="U44" s="151"/>
      <c r="V44" s="123"/>
      <c r="W44" s="11">
        <f>(W21+T22+T27)*W28</f>
        <v>2200000</v>
      </c>
      <c r="X44" s="121">
        <f>X28*(X22+X27)</f>
        <v>2200000</v>
      </c>
      <c r="Y44" s="151"/>
      <c r="Z44" s="123"/>
      <c r="AA44" s="146">
        <f>AA28*AA22</f>
        <v>0</v>
      </c>
      <c r="AB44" s="147"/>
      <c r="AC44" s="148">
        <f>AC43</f>
        <v>0</v>
      </c>
      <c r="AD44" s="149"/>
      <c r="AE44" s="149"/>
      <c r="AF44" s="150"/>
    </row>
    <row r="45" spans="1:35" ht="18.649999999999999" customHeight="1" x14ac:dyDescent="0.55000000000000004"/>
    <row r="46" spans="1:35" s="96" customFormat="1" ht="18.649999999999999" customHeight="1" x14ac:dyDescent="0.55000000000000004">
      <c r="B46" s="96" t="s">
        <v>73</v>
      </c>
      <c r="E46" s="97"/>
      <c r="F46" s="97"/>
      <c r="I46" s="97"/>
      <c r="J46" s="97"/>
      <c r="M46" s="97"/>
      <c r="N46" s="97"/>
      <c r="Q46" s="97"/>
      <c r="R46" s="97"/>
      <c r="U46" s="97"/>
      <c r="V46" s="97"/>
      <c r="Y46" s="97"/>
      <c r="Z46" s="97"/>
      <c r="AG46" s="98"/>
      <c r="AH46" s="98"/>
      <c r="AI46" s="98"/>
    </row>
    <row r="47" spans="1:35" s="96" customFormat="1" ht="18.649999999999999" customHeight="1" x14ac:dyDescent="0.55000000000000004">
      <c r="B47" s="96" t="s">
        <v>74</v>
      </c>
      <c r="E47" s="97"/>
      <c r="F47" s="97"/>
      <c r="I47" s="97"/>
      <c r="J47" s="97"/>
      <c r="M47" s="97"/>
      <c r="N47" s="97"/>
      <c r="Q47" s="97"/>
      <c r="R47" s="97"/>
      <c r="U47" s="97"/>
      <c r="V47" s="97"/>
      <c r="Y47" s="97"/>
      <c r="Z47" s="97"/>
      <c r="AG47" s="98"/>
      <c r="AH47" s="98"/>
      <c r="AI47" s="98"/>
    </row>
    <row r="48" spans="1:35" s="96" customFormat="1" ht="18.649999999999999" customHeight="1" x14ac:dyDescent="0.55000000000000004">
      <c r="B48" s="96" t="s">
        <v>75</v>
      </c>
      <c r="E48" s="97"/>
      <c r="F48" s="97"/>
      <c r="I48" s="97"/>
      <c r="J48" s="97"/>
      <c r="M48" s="97"/>
      <c r="N48" s="97"/>
      <c r="Q48" s="97"/>
      <c r="R48" s="97"/>
      <c r="U48" s="97"/>
      <c r="V48" s="97"/>
      <c r="Y48" s="97"/>
      <c r="Z48" s="97"/>
      <c r="AC48" s="99"/>
      <c r="AG48" s="98"/>
      <c r="AH48" s="98"/>
      <c r="AI48" s="98"/>
    </row>
    <row r="49" spans="2:35" s="96" customFormat="1" ht="18.649999999999999" customHeight="1" x14ac:dyDescent="0.55000000000000004">
      <c r="B49" s="96" t="s">
        <v>76</v>
      </c>
      <c r="E49" s="97"/>
      <c r="F49" s="97"/>
      <c r="I49" s="97"/>
      <c r="J49" s="97"/>
      <c r="M49" s="97"/>
      <c r="N49" s="97"/>
      <c r="Q49" s="97"/>
      <c r="R49" s="97"/>
      <c r="U49" s="97"/>
      <c r="V49" s="97"/>
      <c r="Y49" s="97"/>
      <c r="Z49" s="97"/>
      <c r="AG49" s="98"/>
      <c r="AH49" s="98"/>
      <c r="AI49" s="98"/>
    </row>
    <row r="50" spans="2:35" s="96" customFormat="1" ht="18.649999999999999" customHeight="1" x14ac:dyDescent="0.55000000000000004">
      <c r="B50" s="96" t="s">
        <v>77</v>
      </c>
      <c r="E50" s="97"/>
      <c r="F50" s="97"/>
      <c r="I50" s="97"/>
      <c r="J50" s="97"/>
      <c r="M50" s="97"/>
      <c r="N50" s="97"/>
      <c r="Q50" s="97"/>
      <c r="R50" s="97"/>
      <c r="U50" s="97"/>
      <c r="V50" s="97"/>
      <c r="Y50" s="97"/>
      <c r="Z50" s="97"/>
      <c r="AG50" s="98"/>
      <c r="AH50" s="98"/>
      <c r="AI50" s="98"/>
    </row>
    <row r="51" spans="2:35" s="96" customFormat="1" x14ac:dyDescent="0.55000000000000004">
      <c r="E51" s="97"/>
      <c r="F51" s="97"/>
      <c r="I51" s="97"/>
      <c r="J51" s="97"/>
      <c r="M51" s="97"/>
      <c r="N51" s="97"/>
      <c r="Q51" s="97"/>
      <c r="R51" s="97"/>
      <c r="U51" s="97"/>
      <c r="V51" s="97"/>
      <c r="Y51" s="97"/>
      <c r="Z51" s="97"/>
      <c r="AG51" s="98"/>
      <c r="AH51" s="98"/>
      <c r="AI51" s="98"/>
    </row>
    <row r="52" spans="2:35" s="96" customFormat="1" x14ac:dyDescent="0.55000000000000004">
      <c r="E52" s="97"/>
      <c r="F52" s="97"/>
      <c r="I52" s="97"/>
      <c r="J52" s="97"/>
      <c r="M52" s="97"/>
      <c r="N52" s="97"/>
      <c r="Q52" s="97"/>
      <c r="R52" s="97"/>
      <c r="U52" s="97"/>
      <c r="V52" s="97"/>
      <c r="Y52" s="97"/>
      <c r="Z52" s="97"/>
      <c r="AG52" s="98"/>
      <c r="AH52" s="98"/>
      <c r="AI52" s="98"/>
    </row>
  </sheetData>
  <mergeCells count="150">
    <mergeCell ref="B12:C12"/>
    <mergeCell ref="D28:F28"/>
    <mergeCell ref="H28:J28"/>
    <mergeCell ref="L28:N28"/>
    <mergeCell ref="P28:R28"/>
    <mergeCell ref="T28:V28"/>
    <mergeCell ref="AA2:AB2"/>
    <mergeCell ref="D3:F3"/>
    <mergeCell ref="H3:J3"/>
    <mergeCell ref="L3:N3"/>
    <mergeCell ref="P3:R3"/>
    <mergeCell ref="T3:V3"/>
    <mergeCell ref="X3:Z3"/>
    <mergeCell ref="AA3:AB3"/>
    <mergeCell ref="D2:F2"/>
    <mergeCell ref="H2:J2"/>
    <mergeCell ref="L2:N2"/>
    <mergeCell ref="P2:R2"/>
    <mergeCell ref="T2:V2"/>
    <mergeCell ref="X2:Z2"/>
    <mergeCell ref="X28:Z28"/>
    <mergeCell ref="AA28:AB28"/>
    <mergeCell ref="AC28:AF28"/>
    <mergeCell ref="D29:F29"/>
    <mergeCell ref="H29:J29"/>
    <mergeCell ref="L29:N29"/>
    <mergeCell ref="P29:R29"/>
    <mergeCell ref="T29:V29"/>
    <mergeCell ref="X29:Z29"/>
    <mergeCell ref="AA29:AB29"/>
    <mergeCell ref="AC29:AF29"/>
    <mergeCell ref="D30:F30"/>
    <mergeCell ref="H30:J30"/>
    <mergeCell ref="L30:N30"/>
    <mergeCell ref="P30:R30"/>
    <mergeCell ref="T30:V30"/>
    <mergeCell ref="X30:Z30"/>
    <mergeCell ref="AA30:AB30"/>
    <mergeCell ref="AC30:AF30"/>
    <mergeCell ref="AC31:AF31"/>
    <mergeCell ref="D32:F32"/>
    <mergeCell ref="H32:J32"/>
    <mergeCell ref="L32:N32"/>
    <mergeCell ref="P32:R32"/>
    <mergeCell ref="T32:V32"/>
    <mergeCell ref="X32:Z32"/>
    <mergeCell ref="AA32:AB32"/>
    <mergeCell ref="AC32:AF32"/>
    <mergeCell ref="D31:F31"/>
    <mergeCell ref="H31:J31"/>
    <mergeCell ref="L31:N31"/>
    <mergeCell ref="P31:R31"/>
    <mergeCell ref="T31:V31"/>
    <mergeCell ref="X31:Z31"/>
    <mergeCell ref="AA33:AB33"/>
    <mergeCell ref="AC33:AF33"/>
    <mergeCell ref="D34:F34"/>
    <mergeCell ref="H34:J34"/>
    <mergeCell ref="L34:N34"/>
    <mergeCell ref="P34:R34"/>
    <mergeCell ref="T34:V34"/>
    <mergeCell ref="X34:Z34"/>
    <mergeCell ref="AA34:AB34"/>
    <mergeCell ref="AC34:AF34"/>
    <mergeCell ref="D33:F33"/>
    <mergeCell ref="H33:J33"/>
    <mergeCell ref="L33:N33"/>
    <mergeCell ref="P33:R33"/>
    <mergeCell ref="T33:V33"/>
    <mergeCell ref="X33:Z33"/>
    <mergeCell ref="AA35:AB35"/>
    <mergeCell ref="AC35:AF35"/>
    <mergeCell ref="D36:F36"/>
    <mergeCell ref="H36:J36"/>
    <mergeCell ref="L36:N36"/>
    <mergeCell ref="P36:R36"/>
    <mergeCell ref="T36:V36"/>
    <mergeCell ref="X36:Z36"/>
    <mergeCell ref="AA36:AB36"/>
    <mergeCell ref="AC36:AF36"/>
    <mergeCell ref="D35:F35"/>
    <mergeCell ref="H35:J35"/>
    <mergeCell ref="L35:N35"/>
    <mergeCell ref="P35:R35"/>
    <mergeCell ref="T35:V35"/>
    <mergeCell ref="X35:Z35"/>
    <mergeCell ref="AA37:AB37"/>
    <mergeCell ref="AC37:AF37"/>
    <mergeCell ref="D38:F38"/>
    <mergeCell ref="H38:J38"/>
    <mergeCell ref="L38:N38"/>
    <mergeCell ref="P38:R38"/>
    <mergeCell ref="T38:V38"/>
    <mergeCell ref="X38:Z38"/>
    <mergeCell ref="AA38:AB38"/>
    <mergeCell ref="AC38:AF38"/>
    <mergeCell ref="D37:F37"/>
    <mergeCell ref="H37:J37"/>
    <mergeCell ref="L37:N37"/>
    <mergeCell ref="P37:R37"/>
    <mergeCell ref="T37:V37"/>
    <mergeCell ref="X37:Z37"/>
    <mergeCell ref="AA39:AB39"/>
    <mergeCell ref="AC39:AF39"/>
    <mergeCell ref="D40:F40"/>
    <mergeCell ref="H40:J40"/>
    <mergeCell ref="L40:N40"/>
    <mergeCell ref="P40:R40"/>
    <mergeCell ref="T40:V40"/>
    <mergeCell ref="X40:Z40"/>
    <mergeCell ref="AA40:AB40"/>
    <mergeCell ref="AC40:AF40"/>
    <mergeCell ref="D39:F39"/>
    <mergeCell ref="H39:J39"/>
    <mergeCell ref="L39:N39"/>
    <mergeCell ref="P39:R39"/>
    <mergeCell ref="T39:V39"/>
    <mergeCell ref="X39:Z39"/>
    <mergeCell ref="AA41:AB41"/>
    <mergeCell ref="AC41:AF41"/>
    <mergeCell ref="D42:F42"/>
    <mergeCell ref="H42:J42"/>
    <mergeCell ref="L42:N42"/>
    <mergeCell ref="P42:R42"/>
    <mergeCell ref="T42:V42"/>
    <mergeCell ref="X42:Z42"/>
    <mergeCell ref="AA42:AB42"/>
    <mergeCell ref="AC42:AF42"/>
    <mergeCell ref="D41:F41"/>
    <mergeCell ref="H41:J41"/>
    <mergeCell ref="L41:N41"/>
    <mergeCell ref="P41:R41"/>
    <mergeCell ref="T41:V41"/>
    <mergeCell ref="X41:Z41"/>
    <mergeCell ref="AA43:AB43"/>
    <mergeCell ref="AC43:AF43"/>
    <mergeCell ref="D44:F44"/>
    <mergeCell ref="H44:J44"/>
    <mergeCell ref="L44:N44"/>
    <mergeCell ref="P44:R44"/>
    <mergeCell ref="T44:V44"/>
    <mergeCell ref="X44:Z44"/>
    <mergeCell ref="AA44:AB44"/>
    <mergeCell ref="AC44:AF44"/>
    <mergeCell ref="D43:F43"/>
    <mergeCell ref="H43:J43"/>
    <mergeCell ref="L43:N43"/>
    <mergeCell ref="P43:R43"/>
    <mergeCell ref="T43:V43"/>
    <mergeCell ref="X43:Z4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資本政策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政考 櫻井</dc:creator>
  <cp:lastModifiedBy>-</cp:lastModifiedBy>
  <dcterms:created xsi:type="dcterms:W3CDTF">2024-06-03T08:48:38Z</dcterms:created>
  <dcterms:modified xsi:type="dcterms:W3CDTF">2024-06-17T04:43:43Z</dcterms:modified>
</cp:coreProperties>
</file>